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'List1'!$13:$15</definedName>
    <definedName name="_xlnm.Print_Area" localSheetId="0">'List1'!$A$1:$R$146</definedName>
  </definedNames>
  <calcPr fullCalcOnLoad="1"/>
</workbook>
</file>

<file path=xl/sharedStrings.xml><?xml version="1.0" encoding="utf-8"?>
<sst xmlns="http://schemas.openxmlformats.org/spreadsheetml/2006/main" count="336" uniqueCount="195">
  <si>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</si>
  <si>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</si>
  <si>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</si>
  <si>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</si>
  <si>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</si>
  <si>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</si>
  <si>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</si>
  <si>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</si>
  <si>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</si>
  <si>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</si>
  <si>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</si>
  <si>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</si>
  <si>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</si>
  <si>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</si>
  <si>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</si>
  <si>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</si>
  <si>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</si>
  <si>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</si>
  <si>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</si>
  <si>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</si>
  <si>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</si>
  <si>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</si>
  <si>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</si>
  <si>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</si>
  <si>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</si>
  <si>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</si>
  <si>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</si>
  <si>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</si>
  <si>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</si>
  <si>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</si>
  <si>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</si>
  <si>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</si>
  <si>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</si>
  <si>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</si>
  <si>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</si>
  <si>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</si>
  <si>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</si>
  <si>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</si>
  <si>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</si>
  <si>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</si>
  <si>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</si>
  <si>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</si>
  <si>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</si>
  <si>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</si>
  <si>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</si>
  <si>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</si>
  <si>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</si>
  <si>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</si>
  <si>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</si>
  <si>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</si>
  <si>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</si>
  <si>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</si>
  <si>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</si>
  <si>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</si>
  <si>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</si>
  <si>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</si>
  <si>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</si>
  <si>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</si>
  <si>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</si>
  <si>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</si>
  <si>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</si>
  <si>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</si>
  <si>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</si>
  <si>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</si>
  <si>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</si>
  <si>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</si>
  <si>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</si>
  <si>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</si>
  <si>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</si>
  <si>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</si>
  <si>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</si>
  <si>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</si>
  <si>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</si>
  <si>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</si>
  <si>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</si>
  <si>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</si>
  <si>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</si>
  <si>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</si>
  <si>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</si>
  <si>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</si>
  <si>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</si>
  <si>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</si>
  <si>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</si>
  <si>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</si>
  <si>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</si>
  <si>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</si>
  <si>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</si>
  <si>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</si>
  <si>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</si>
  <si>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</si>
  <si>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</si>
  <si>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</si>
  <si>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</si>
  <si>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</si>
  <si>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</si>
  <si>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</si>
  <si>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</si>
  <si>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</si>
  <si>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</si>
  <si>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</si>
  <si>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</si>
  <si>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</si>
  <si>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</si>
  <si>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</si>
  <si>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</si>
  <si>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</si>
  <si>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</si>
  <si>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</si>
  <si>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</si>
  <si>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</si>
  <si>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</si>
  <si>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</si>
  <si>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</si>
  <si>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</si>
  <si>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</si>
  <si>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</si>
  <si>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</si>
  <si>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</si>
  <si>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</si>
  <si>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UKUPNO DEC (stup.2)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</si>
  <si>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</si>
  <si>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</si>
  <si>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</si>
  <si>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</si>
  <si>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</si>
  <si>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</si>
  <si>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</si>
  <si>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</si>
  <si>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</si>
  <si>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</si>
  <si>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</si>
  <si>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</si>
  <si>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</si>
  <si>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</si>
  <si>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</si>
  <si>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</si>
  <si>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</si>
  <si>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</si>
  <si>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</si>
  <si>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</si>
  <si>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</si>
  <si>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</si>
  <si>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</si>
  <si>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</si>
  <si>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</si>
  <si>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Prih.za fin.izdat.i otplatu zajm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</si>
  <si>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</si>
  <si>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</si>
  <si>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</si>
  <si>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</si>
  <si>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</si>
  <si>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</si>
  <si>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</si>
  <si>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</si>
  <si>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</si>
  <si>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</si>
  <si>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</si>
  <si>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</si>
  <si>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</si>
  <si>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</si>
  <si>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DEC PLAN</t>
  </si>
  <si>
    <t xml:space="preserve">Računala i rač oprema </t>
  </si>
  <si>
    <t>DEC</t>
  </si>
  <si>
    <t>I.IZMJENA</t>
  </si>
  <si>
    <t>MZO PLAN</t>
  </si>
  <si>
    <t>Naknada zbog nezap.osoba s inval.</t>
  </si>
  <si>
    <t>MZO</t>
  </si>
  <si>
    <t>GRAD</t>
  </si>
  <si>
    <t>DONACIJE</t>
  </si>
  <si>
    <t>POSEBNE NAMJENE</t>
  </si>
  <si>
    <t>VLASTITI</t>
  </si>
  <si>
    <t>KZŽ-DEC</t>
  </si>
  <si>
    <t>KZŽ DEC</t>
  </si>
  <si>
    <t>GRAD/OPĆ</t>
  </si>
  <si>
    <t>GIMNAZIJA ANTUNA GUSTAVA MATOŠA ZABOK</t>
  </si>
  <si>
    <t>KZŽ-IZVOR</t>
  </si>
  <si>
    <t>PRENESENI VIŠAK PRIHODA</t>
  </si>
  <si>
    <t>Prilaz Janka Tomića 2, Zabok</t>
  </si>
  <si>
    <t xml:space="preserve">Glazbeni instr.i oprema </t>
  </si>
  <si>
    <t>Sportska oprema</t>
  </si>
  <si>
    <t>Plaće po sudskim presudama</t>
  </si>
  <si>
    <t>Maja Novački, prof.</t>
  </si>
  <si>
    <t>Predsjednica Školskog odbora:</t>
  </si>
  <si>
    <t>Troškovi sudskog postupka</t>
  </si>
  <si>
    <t>Namirnice</t>
  </si>
  <si>
    <t>EU PROJEKTI</t>
  </si>
  <si>
    <t>PLAN 2023</t>
  </si>
  <si>
    <t xml:space="preserve"> PLAN 2023</t>
  </si>
  <si>
    <t>Zabok, 16.10.2023.</t>
  </si>
  <si>
    <t>Na temelju članka 118. Zakona o odgoju i obrazovanju u osnovnoj i srednjoj školi ("Narodne novine" br. 87/08, 86/09, 92/10, 105/10, 90/11, 5/12, 16/12, 86/12, 126/12, 94/13, 152/14, 07/17 i 68/18) i</t>
  </si>
  <si>
    <t>članka 56. Statuta Gimnazije Antuna Gustava Matoša, na prijedlog ravnateljice, Školski odbor Gimnazije Antuna Gustava Matoša na sjednici održanoj 16. listopada 2023. godine donosi:</t>
  </si>
  <si>
    <t>I. IZMJENU FINANCIJSKOG PLANA ZA 2023.GODINU</t>
  </si>
  <si>
    <t>Ova I. izmjena Financijskog plana objavit će se na internetskoj stranici Gimnazije Antuna Gustava Matoša, a stupa na snagu danom donošenja.</t>
  </si>
  <si>
    <t>KLASA: 400-02/23-01/01</t>
  </si>
  <si>
    <t>URBROJ: 2140-91/01-23-2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</si>
</sst>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#,##0.000"/>
    <numFmt numFmtId="178" formatCode="#,##0.0000"/>
    <numFmt numFmtId="179" formatCode="_-* #,##0\ &quot;kn&quot;_-;\-* #,##0\ &quot;kn&quot;_-;_-* &quot;-&quot;\ &quot;kn&quot;_-;_-@_-"/>
    <numFmt numFmtId="180" formatCode="_-* #,##0\ _k_n_-;\-* #,##0\ _k_n_-;_-* &quot;-&quot;\ _k_n_-;_-@_-"/>
    <numFmt numFmtId="181" formatCode="_-* #,##0.00\ &quot;kn&quot;_-;\-* #,##0.00\ &quot;kn&quot;_-;_-* &quot;-&quot;??\ &quot;kn&quot;_-;_-@_-"/>
    <numFmt numFmtId="182" formatCode="_-* #,##0.00\ _k_n_-;\-* #,##0.00\ _k_n_-;_-* &quot;-&quot;??\ _k_n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3" fontId="3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2" fillId="32" borderId="0" xfId="0" applyNumberFormat="1" applyFont="1" applyFill="1" applyBorder="1" applyAlignment="1">
      <alignment/>
    </xf>
    <xf numFmtId="4" fontId="3" fillId="32" borderId="0" xfId="0" applyNumberFormat="1" applyFont="1" applyFill="1" applyAlignment="1">
      <alignment/>
    </xf>
    <xf numFmtId="4" fontId="3" fillId="32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6" fillId="32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78" fontId="2" fillId="32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3" fillId="32" borderId="10" xfId="0" applyNumberFormat="1" applyFont="1" applyFill="1" applyBorder="1" applyAlignment="1">
      <alignment/>
    </xf>
    <xf numFmtId="178" fontId="3" fillId="32" borderId="10" xfId="0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3" fontId="0" fillId="32" borderId="0" xfId="0" applyNumberFormat="1" applyFill="1" applyAlignment="1">
      <alignment/>
    </xf>
    <xf numFmtId="0" fontId="47" fillId="32" borderId="0" xfId="0" applyFont="1" applyFill="1" applyAlignment="1">
      <alignment/>
    </xf>
    <xf numFmtId="0" fontId="0" fillId="32" borderId="0" xfId="0" applyFill="1" applyAlignment="1">
      <alignment/>
    </xf>
    <xf numFmtId="3" fontId="0" fillId="32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48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2" fillId="0" borderId="18" xfId="0" applyFont="1" applyBorder="1" applyAlignment="1">
      <alignment horizontal="center"/>
    </xf>
    <xf numFmtId="0" fontId="2" fillId="32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zoomScale="145" zoomScaleNormal="145" zoomScalePageLayoutView="0" workbookViewId="0" topLeftCell="A1">
      <selection activeCell="A11" sqref="A11:R11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3" width="8.140625" style="27" customWidth="1"/>
    <col min="4" max="4" width="8.140625" style="0" customWidth="1"/>
    <col min="5" max="5" width="8.8515625" style="27" customWidth="1"/>
    <col min="6" max="6" width="8.8515625" style="0" customWidth="1"/>
    <col min="7" max="7" width="10.00390625" style="27" bestFit="1" customWidth="1"/>
    <col min="8" max="8" width="9.28125" style="0" customWidth="1"/>
    <col min="9" max="9" width="8.00390625" style="27" customWidth="1"/>
    <col min="10" max="10" width="8.00390625" style="0" customWidth="1"/>
    <col min="11" max="11" width="8.140625" style="27" customWidth="1"/>
    <col min="12" max="12" width="8.140625" style="0" customWidth="1"/>
    <col min="13" max="13" width="8.140625" style="27" customWidth="1"/>
    <col min="14" max="14" width="8.140625" style="0" customWidth="1"/>
    <col min="15" max="15" width="8.140625" style="27" customWidth="1"/>
    <col min="16" max="16" width="8.140625" style="0" customWidth="1"/>
    <col min="17" max="17" width="8.140625" style="27" customWidth="1"/>
    <col min="18" max="18" width="8.140625" style="0" customWidth="1"/>
  </cols>
  <sheetData>
    <row r="1" spans="1:16" ht="12.75">
      <c r="A1" s="83" t="s">
        <v>174</v>
      </c>
      <c r="B1" s="83"/>
      <c r="C1" s="83"/>
      <c r="D1" s="83"/>
      <c r="E1" s="83"/>
      <c r="F1" s="83"/>
      <c r="G1" s="83"/>
      <c r="H1" s="83"/>
      <c r="J1" s="27"/>
      <c r="L1" s="27"/>
      <c r="N1" s="27"/>
      <c r="P1" s="27"/>
    </row>
    <row r="2" spans="1:18" ht="12.75">
      <c r="A2" s="26" t="s">
        <v>177</v>
      </c>
      <c r="B2" s="27"/>
      <c r="D2" s="27"/>
      <c r="F2" s="27"/>
      <c r="H2" s="27"/>
      <c r="J2" s="27"/>
      <c r="L2" s="27"/>
      <c r="N2" s="27"/>
      <c r="P2" s="27"/>
      <c r="R2" s="27"/>
    </row>
    <row r="3" spans="1:18" ht="12.75">
      <c r="A3" s="27"/>
      <c r="B3" s="27"/>
      <c r="D3" s="27"/>
      <c r="F3" s="27"/>
      <c r="H3" s="27"/>
      <c r="J3" s="27"/>
      <c r="L3" s="27"/>
      <c r="N3" s="27"/>
      <c r="P3" s="27"/>
      <c r="R3" s="27"/>
    </row>
    <row r="4" spans="1:18" ht="12.75">
      <c r="A4" s="28" t="s">
        <v>193</v>
      </c>
      <c r="B4" s="26"/>
      <c r="D4" s="27"/>
      <c r="F4" s="27"/>
      <c r="H4" s="27"/>
      <c r="J4" s="27"/>
      <c r="L4" s="27"/>
      <c r="N4" s="27"/>
      <c r="P4" s="27"/>
      <c r="R4" s="27"/>
    </row>
    <row r="5" spans="1:18" ht="12.75">
      <c r="A5" s="28" t="s">
        <v>194</v>
      </c>
      <c r="B5" s="26"/>
      <c r="D5" s="27"/>
      <c r="F5" s="27"/>
      <c r="H5" s="27"/>
      <c r="J5" s="27"/>
      <c r="L5" s="27"/>
      <c r="N5" s="27"/>
      <c r="P5" s="27"/>
      <c r="R5" s="27"/>
    </row>
    <row r="6" spans="1:18" ht="12.75">
      <c r="A6" s="28" t="s">
        <v>188</v>
      </c>
      <c r="B6" s="26"/>
      <c r="D6" s="27"/>
      <c r="F6" s="27"/>
      <c r="H6" s="27"/>
      <c r="J6" s="27"/>
      <c r="L6" s="27"/>
      <c r="N6" s="27"/>
      <c r="P6" s="27"/>
      <c r="R6" s="27"/>
    </row>
    <row r="7" spans="1:18" ht="12.75">
      <c r="A7" s="28"/>
      <c r="B7" s="27"/>
      <c r="D7" s="27"/>
      <c r="F7" s="27"/>
      <c r="H7" s="27"/>
      <c r="J7" s="27"/>
      <c r="L7" s="27"/>
      <c r="N7" s="27"/>
      <c r="P7" s="27"/>
      <c r="R7" s="27"/>
    </row>
    <row r="8" spans="1:25" ht="12.75">
      <c r="A8" s="84" t="s">
        <v>189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18" ht="12.75">
      <c r="A9" s="102" t="s">
        <v>190</v>
      </c>
      <c r="B9" s="101"/>
      <c r="C9" s="100"/>
      <c r="D9" s="101"/>
      <c r="E9" s="101"/>
      <c r="F9" s="100"/>
      <c r="G9" s="101"/>
      <c r="H9" s="101"/>
      <c r="I9" s="100"/>
      <c r="J9" s="101"/>
      <c r="K9" s="101"/>
      <c r="L9" s="100"/>
      <c r="M9" s="101"/>
      <c r="N9" s="101"/>
      <c r="O9" s="100"/>
      <c r="P9" s="101"/>
      <c r="R9" s="27"/>
    </row>
    <row r="10" spans="1:18" ht="12.75">
      <c r="A10" s="28"/>
      <c r="B10" s="27"/>
      <c r="D10" s="27"/>
      <c r="F10" s="27"/>
      <c r="H10" s="27"/>
      <c r="J10" s="27"/>
      <c r="L10" s="27"/>
      <c r="N10" s="27"/>
      <c r="P10" s="27"/>
      <c r="R10" s="27"/>
    </row>
    <row r="11" spans="1:18" ht="15.75">
      <c r="A11" s="85" t="s">
        <v>191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12.75">
      <c r="A12" s="27"/>
      <c r="B12" s="29"/>
      <c r="C12" s="29"/>
      <c r="D12" s="29"/>
      <c r="E12" s="29"/>
      <c r="F12" s="29"/>
      <c r="G12" s="29"/>
      <c r="H12" s="29"/>
      <c r="I12" s="29"/>
      <c r="J12" s="27"/>
      <c r="L12" s="27"/>
      <c r="N12" s="27"/>
      <c r="P12" s="27"/>
      <c r="R12" s="27"/>
    </row>
    <row r="13" spans="1:18" ht="12.75">
      <c r="A13" s="27"/>
      <c r="B13" s="30" t="s">
        <v>2</v>
      </c>
      <c r="D13" s="27"/>
      <c r="F13" s="27"/>
      <c r="H13" s="27"/>
      <c r="J13" s="27"/>
      <c r="L13" s="27"/>
      <c r="N13" s="27"/>
      <c r="P13" s="27"/>
      <c r="R13" s="27"/>
    </row>
    <row r="14" spans="1:18" ht="12.75">
      <c r="A14" s="18"/>
      <c r="B14" s="18"/>
      <c r="C14" s="90" t="s">
        <v>36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12.75">
      <c r="A15" s="6" t="s">
        <v>0</v>
      </c>
      <c r="B15" s="7" t="s">
        <v>1</v>
      </c>
      <c r="C15" s="31" t="s">
        <v>171</v>
      </c>
      <c r="D15" s="45" t="s">
        <v>172</v>
      </c>
      <c r="E15" s="31" t="s">
        <v>170</v>
      </c>
      <c r="F15" s="45" t="s">
        <v>170</v>
      </c>
      <c r="G15" s="40" t="s">
        <v>166</v>
      </c>
      <c r="H15" s="51" t="s">
        <v>166</v>
      </c>
      <c r="I15" s="31" t="s">
        <v>173</v>
      </c>
      <c r="J15" s="45" t="s">
        <v>173</v>
      </c>
      <c r="K15" s="31" t="s">
        <v>168</v>
      </c>
      <c r="L15" s="45" t="s">
        <v>168</v>
      </c>
      <c r="M15" s="81" t="s">
        <v>169</v>
      </c>
      <c r="N15" s="82"/>
      <c r="O15" s="81" t="s">
        <v>185</v>
      </c>
      <c r="P15" s="82"/>
      <c r="Q15" s="35" t="s">
        <v>175</v>
      </c>
      <c r="R15" s="54" t="s">
        <v>175</v>
      </c>
    </row>
    <row r="16" spans="1:18" ht="12.75">
      <c r="A16" s="6"/>
      <c r="B16" s="6"/>
      <c r="C16" s="32" t="s">
        <v>186</v>
      </c>
      <c r="D16" s="46" t="s">
        <v>163</v>
      </c>
      <c r="E16" s="32" t="s">
        <v>186</v>
      </c>
      <c r="F16" s="46" t="s">
        <v>163</v>
      </c>
      <c r="G16" s="32" t="s">
        <v>186</v>
      </c>
      <c r="H16" s="46" t="s">
        <v>163</v>
      </c>
      <c r="I16" s="32" t="s">
        <v>186</v>
      </c>
      <c r="J16" s="46" t="s">
        <v>163</v>
      </c>
      <c r="K16" s="32" t="s">
        <v>186</v>
      </c>
      <c r="L16" s="46" t="s">
        <v>163</v>
      </c>
      <c r="M16" s="32" t="s">
        <v>186</v>
      </c>
      <c r="N16" s="46" t="s">
        <v>163</v>
      </c>
      <c r="O16" s="32" t="s">
        <v>186</v>
      </c>
      <c r="P16" s="46" t="s">
        <v>163</v>
      </c>
      <c r="Q16" s="32" t="s">
        <v>186</v>
      </c>
      <c r="R16" s="46" t="s">
        <v>163</v>
      </c>
    </row>
    <row r="17" spans="1:18" ht="12.75">
      <c r="A17" s="10">
        <v>6</v>
      </c>
      <c r="B17" s="10" t="s">
        <v>7</v>
      </c>
      <c r="C17" s="55">
        <f>SUM(C18+C43+C48+C50+C55)</f>
        <v>93646.29</v>
      </c>
      <c r="D17" s="56">
        <f>SUM(D18+D43+D48+D50+D55)</f>
        <v>93646</v>
      </c>
      <c r="E17" s="55">
        <f aca="true" t="shared" si="0" ref="E17:R17">SUM(E18+E43+E48+E50+E55)</f>
        <v>39860</v>
      </c>
      <c r="F17" s="56">
        <f t="shared" si="0"/>
        <v>50000</v>
      </c>
      <c r="G17" s="55">
        <f t="shared" si="0"/>
        <v>1055080</v>
      </c>
      <c r="H17" s="56">
        <f t="shared" si="0"/>
        <v>1074790</v>
      </c>
      <c r="I17" s="55">
        <f t="shared" si="0"/>
        <v>3190</v>
      </c>
      <c r="J17" s="56">
        <f t="shared" si="0"/>
        <v>3190</v>
      </c>
      <c r="K17" s="55">
        <f t="shared" si="0"/>
        <v>3320</v>
      </c>
      <c r="L17" s="56">
        <f>SUM(L18+L43+L48+L50+L55)</f>
        <v>1500</v>
      </c>
      <c r="M17" s="55">
        <f t="shared" si="0"/>
        <v>28400</v>
      </c>
      <c r="N17" s="56">
        <f t="shared" si="0"/>
        <v>16550</v>
      </c>
      <c r="O17" s="55">
        <f t="shared" si="0"/>
        <v>1330</v>
      </c>
      <c r="P17" s="56">
        <f t="shared" si="0"/>
        <v>1330</v>
      </c>
      <c r="Q17" s="55">
        <f t="shared" si="0"/>
        <v>7030</v>
      </c>
      <c r="R17" s="56">
        <f t="shared" si="0"/>
        <v>7530</v>
      </c>
    </row>
    <row r="18" spans="1:18" ht="12.75">
      <c r="A18" s="10">
        <v>63</v>
      </c>
      <c r="B18" s="10" t="s">
        <v>9</v>
      </c>
      <c r="C18" s="55">
        <f>SUM(C19:C42)</f>
        <v>0</v>
      </c>
      <c r="D18" s="56">
        <f aca="true" t="shared" si="1" ref="D18:R18">SUM(D19:D42)</f>
        <v>0</v>
      </c>
      <c r="E18" s="55">
        <f t="shared" si="1"/>
        <v>0</v>
      </c>
      <c r="F18" s="56">
        <f t="shared" si="1"/>
        <v>0</v>
      </c>
      <c r="G18" s="55">
        <f t="shared" si="1"/>
        <v>1055080</v>
      </c>
      <c r="H18" s="56">
        <f t="shared" si="1"/>
        <v>1074790</v>
      </c>
      <c r="I18" s="55">
        <f t="shared" si="1"/>
        <v>3190</v>
      </c>
      <c r="J18" s="56">
        <f t="shared" si="1"/>
        <v>3190</v>
      </c>
      <c r="K18" s="55">
        <f t="shared" si="1"/>
        <v>0</v>
      </c>
      <c r="L18" s="56">
        <f t="shared" si="1"/>
        <v>0</v>
      </c>
      <c r="M18" s="55">
        <f t="shared" si="1"/>
        <v>16450</v>
      </c>
      <c r="N18" s="56">
        <f t="shared" si="1"/>
        <v>550</v>
      </c>
      <c r="O18" s="55">
        <f t="shared" si="1"/>
        <v>1330</v>
      </c>
      <c r="P18" s="56">
        <f t="shared" si="1"/>
        <v>1330</v>
      </c>
      <c r="Q18" s="55">
        <f t="shared" si="1"/>
        <v>0</v>
      </c>
      <c r="R18" s="56">
        <f t="shared" si="1"/>
        <v>0</v>
      </c>
    </row>
    <row r="19" spans="1:18" ht="12.75">
      <c r="A19" s="12">
        <v>63231</v>
      </c>
      <c r="B19" s="12" t="s">
        <v>129</v>
      </c>
      <c r="C19" s="61"/>
      <c r="D19" s="62"/>
      <c r="E19" s="33"/>
      <c r="F19" s="47"/>
      <c r="G19" s="61"/>
      <c r="H19" s="62"/>
      <c r="I19" s="61"/>
      <c r="J19" s="62"/>
      <c r="K19" s="61"/>
      <c r="L19" s="62"/>
      <c r="M19" s="61"/>
      <c r="N19" s="62"/>
      <c r="O19" s="61"/>
      <c r="P19" s="62"/>
      <c r="Q19" s="61"/>
      <c r="R19" s="62"/>
    </row>
    <row r="20" spans="1:18" ht="12.75">
      <c r="A20" s="12">
        <v>63241</v>
      </c>
      <c r="B20" s="12" t="s">
        <v>128</v>
      </c>
      <c r="C20" s="61"/>
      <c r="D20" s="62"/>
      <c r="E20" s="33"/>
      <c r="F20" s="47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</row>
    <row r="21" spans="1:18" ht="12.75">
      <c r="A21" s="6">
        <v>63311</v>
      </c>
      <c r="B21" s="6" t="s">
        <v>8</v>
      </c>
      <c r="C21" s="57"/>
      <c r="D21" s="58"/>
      <c r="E21" s="34"/>
      <c r="F21" s="48"/>
      <c r="G21" s="57"/>
      <c r="H21" s="58"/>
      <c r="I21" s="57"/>
      <c r="J21" s="58"/>
      <c r="K21" s="57"/>
      <c r="L21" s="58"/>
      <c r="M21" s="57"/>
      <c r="N21" s="58"/>
      <c r="O21" s="57"/>
      <c r="P21" s="58"/>
      <c r="Q21" s="57"/>
      <c r="R21" s="58"/>
    </row>
    <row r="22" spans="1:18" ht="12.75">
      <c r="A22" s="6">
        <v>63313</v>
      </c>
      <c r="B22" s="6" t="s">
        <v>74</v>
      </c>
      <c r="C22" s="57"/>
      <c r="D22" s="58"/>
      <c r="E22" s="34"/>
      <c r="F22" s="48"/>
      <c r="G22" s="57"/>
      <c r="H22" s="58"/>
      <c r="I22" s="57">
        <v>3000</v>
      </c>
      <c r="J22" s="58">
        <v>3000</v>
      </c>
      <c r="K22" s="57"/>
      <c r="L22" s="58"/>
      <c r="M22" s="57"/>
      <c r="N22" s="58"/>
      <c r="O22" s="57"/>
      <c r="P22" s="58"/>
      <c r="Q22" s="57"/>
      <c r="R22" s="58"/>
    </row>
    <row r="23" spans="1:18" ht="12.75">
      <c r="A23" s="6">
        <v>63314</v>
      </c>
      <c r="B23" s="6" t="s">
        <v>75</v>
      </c>
      <c r="C23" s="57"/>
      <c r="D23" s="58"/>
      <c r="E23" s="34"/>
      <c r="F23" s="48"/>
      <c r="G23" s="57"/>
      <c r="H23" s="58"/>
      <c r="I23" s="57">
        <v>190</v>
      </c>
      <c r="J23" s="58">
        <v>190</v>
      </c>
      <c r="K23" s="57"/>
      <c r="L23" s="58"/>
      <c r="M23" s="57"/>
      <c r="N23" s="58"/>
      <c r="O23" s="57"/>
      <c r="P23" s="58"/>
      <c r="Q23" s="57"/>
      <c r="R23" s="58"/>
    </row>
    <row r="24" spans="1:18" ht="12.75">
      <c r="A24" s="6">
        <v>63321</v>
      </c>
      <c r="B24" s="6" t="s">
        <v>10</v>
      </c>
      <c r="C24" s="57"/>
      <c r="D24" s="58"/>
      <c r="E24" s="34"/>
      <c r="F24" s="48"/>
      <c r="G24" s="57"/>
      <c r="H24" s="58"/>
      <c r="I24" s="57"/>
      <c r="J24" s="58"/>
      <c r="K24" s="57"/>
      <c r="L24" s="58"/>
      <c r="M24" s="57"/>
      <c r="N24" s="58"/>
      <c r="O24" s="57"/>
      <c r="P24" s="58"/>
      <c r="Q24" s="57"/>
      <c r="R24" s="58"/>
    </row>
    <row r="25" spans="1:18" ht="12.75">
      <c r="A25" s="6">
        <v>63323</v>
      </c>
      <c r="B25" s="6" t="s">
        <v>73</v>
      </c>
      <c r="C25" s="57"/>
      <c r="D25" s="58"/>
      <c r="E25" s="34"/>
      <c r="F25" s="48"/>
      <c r="G25" s="57"/>
      <c r="H25" s="58"/>
      <c r="I25" s="57"/>
      <c r="J25" s="58"/>
      <c r="K25" s="57"/>
      <c r="L25" s="58"/>
      <c r="M25" s="57"/>
      <c r="N25" s="58"/>
      <c r="O25" s="57"/>
      <c r="P25" s="58"/>
      <c r="Q25" s="57"/>
      <c r="R25" s="58"/>
    </row>
    <row r="26" spans="1:18" ht="12.75">
      <c r="A26" s="6">
        <v>63324</v>
      </c>
      <c r="B26" s="6" t="s">
        <v>76</v>
      </c>
      <c r="C26" s="57"/>
      <c r="D26" s="58"/>
      <c r="E26" s="34"/>
      <c r="F26" s="48"/>
      <c r="G26" s="57"/>
      <c r="H26" s="58"/>
      <c r="I26" s="57"/>
      <c r="J26" s="58"/>
      <c r="K26" s="57"/>
      <c r="L26" s="58"/>
      <c r="M26" s="57"/>
      <c r="N26" s="58"/>
      <c r="O26" s="57"/>
      <c r="P26" s="58"/>
      <c r="Q26" s="57"/>
      <c r="R26" s="58"/>
    </row>
    <row r="27" spans="1:18" ht="12.75">
      <c r="A27" s="6">
        <v>63414</v>
      </c>
      <c r="B27" s="6" t="s">
        <v>11</v>
      </c>
      <c r="C27" s="57"/>
      <c r="D27" s="58"/>
      <c r="E27" s="34"/>
      <c r="F27" s="48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7"/>
      <c r="R27" s="58"/>
    </row>
    <row r="28" spans="1:18" ht="12.75">
      <c r="A28" s="6">
        <v>63416</v>
      </c>
      <c r="B28" s="6" t="s">
        <v>12</v>
      </c>
      <c r="C28" s="57"/>
      <c r="D28" s="58"/>
      <c r="E28" s="34"/>
      <c r="F28" s="48"/>
      <c r="G28" s="57"/>
      <c r="H28" s="56"/>
      <c r="I28" s="57"/>
      <c r="J28" s="58"/>
      <c r="K28" s="57"/>
      <c r="L28" s="58"/>
      <c r="M28" s="57"/>
      <c r="N28" s="58"/>
      <c r="O28" s="57"/>
      <c r="P28" s="58"/>
      <c r="Q28" s="57"/>
      <c r="R28" s="58"/>
    </row>
    <row r="29" spans="1:18" ht="12.75">
      <c r="A29" s="6">
        <v>63612</v>
      </c>
      <c r="B29" s="6" t="s">
        <v>146</v>
      </c>
      <c r="C29" s="57"/>
      <c r="D29" s="58"/>
      <c r="E29" s="34"/>
      <c r="F29" s="48"/>
      <c r="G29" s="57">
        <v>1055080</v>
      </c>
      <c r="H29" s="62">
        <v>1074790</v>
      </c>
      <c r="I29" s="57"/>
      <c r="J29" s="58"/>
      <c r="K29" s="57"/>
      <c r="L29" s="58"/>
      <c r="M29" s="57"/>
      <c r="N29" s="58"/>
      <c r="O29" s="57"/>
      <c r="P29" s="58"/>
      <c r="Q29" s="57"/>
      <c r="R29" s="58"/>
    </row>
    <row r="30" spans="1:18" ht="12.75">
      <c r="A30" s="6">
        <v>63613</v>
      </c>
      <c r="B30" s="6" t="s">
        <v>147</v>
      </c>
      <c r="C30" s="57"/>
      <c r="D30" s="58"/>
      <c r="E30" s="34"/>
      <c r="F30" s="48"/>
      <c r="G30" s="57"/>
      <c r="H30" s="56"/>
      <c r="I30" s="57"/>
      <c r="J30" s="58"/>
      <c r="K30" s="57"/>
      <c r="L30" s="58"/>
      <c r="M30" s="57"/>
      <c r="N30" s="58"/>
      <c r="O30" s="57"/>
      <c r="P30" s="58"/>
      <c r="Q30" s="57"/>
      <c r="R30" s="58"/>
    </row>
    <row r="31" spans="1:18" ht="12.75">
      <c r="A31" s="6">
        <v>63622</v>
      </c>
      <c r="B31" s="6" t="s">
        <v>148</v>
      </c>
      <c r="C31" s="57"/>
      <c r="D31" s="58"/>
      <c r="E31" s="34"/>
      <c r="F31" s="48"/>
      <c r="G31" s="57"/>
      <c r="H31" s="56"/>
      <c r="I31" s="57"/>
      <c r="J31" s="58"/>
      <c r="K31" s="57"/>
      <c r="L31" s="58"/>
      <c r="M31" s="57"/>
      <c r="N31" s="58"/>
      <c r="O31" s="57"/>
      <c r="P31" s="58"/>
      <c r="Q31" s="57"/>
      <c r="R31" s="58"/>
    </row>
    <row r="32" spans="1:18" ht="12.75">
      <c r="A32" s="6">
        <v>63623</v>
      </c>
      <c r="B32" s="6" t="s">
        <v>149</v>
      </c>
      <c r="C32" s="57"/>
      <c r="D32" s="58"/>
      <c r="E32" s="34"/>
      <c r="F32" s="48"/>
      <c r="G32" s="57"/>
      <c r="H32" s="56"/>
      <c r="I32" s="57"/>
      <c r="J32" s="58"/>
      <c r="K32" s="57"/>
      <c r="L32" s="58"/>
      <c r="M32" s="57"/>
      <c r="N32" s="58"/>
      <c r="O32" s="57"/>
      <c r="P32" s="58"/>
      <c r="Q32" s="57"/>
      <c r="R32" s="58"/>
    </row>
    <row r="33" spans="1:18" ht="12.75">
      <c r="A33" s="6">
        <v>63812</v>
      </c>
      <c r="B33" s="6" t="s">
        <v>150</v>
      </c>
      <c r="C33" s="57"/>
      <c r="D33" s="58"/>
      <c r="E33" s="34"/>
      <c r="F33" s="48"/>
      <c r="G33" s="57"/>
      <c r="H33" s="56"/>
      <c r="I33" s="57"/>
      <c r="J33" s="58"/>
      <c r="K33" s="57"/>
      <c r="L33" s="58"/>
      <c r="M33" s="57"/>
      <c r="N33" s="58"/>
      <c r="O33" s="57">
        <v>1330</v>
      </c>
      <c r="P33" s="58">
        <v>1330</v>
      </c>
      <c r="Q33" s="57"/>
      <c r="R33" s="58"/>
    </row>
    <row r="34" spans="1:18" ht="12.75">
      <c r="A34" s="6">
        <v>63813</v>
      </c>
      <c r="B34" s="6" t="s">
        <v>151</v>
      </c>
      <c r="C34" s="57"/>
      <c r="D34" s="58"/>
      <c r="E34" s="34"/>
      <c r="F34" s="48"/>
      <c r="G34" s="57"/>
      <c r="H34" s="56"/>
      <c r="I34" s="57"/>
      <c r="J34" s="58"/>
      <c r="K34" s="57"/>
      <c r="L34" s="58"/>
      <c r="M34" s="57"/>
      <c r="N34" s="58"/>
      <c r="O34" s="57"/>
      <c r="P34" s="58"/>
      <c r="Q34" s="57"/>
      <c r="R34" s="58"/>
    </row>
    <row r="35" spans="1:18" ht="12.75">
      <c r="A35" s="6">
        <v>63814</v>
      </c>
      <c r="B35" s="6" t="s">
        <v>152</v>
      </c>
      <c r="C35" s="57"/>
      <c r="D35" s="58"/>
      <c r="E35" s="34"/>
      <c r="F35" s="48"/>
      <c r="G35" s="57"/>
      <c r="H35" s="56"/>
      <c r="I35" s="57"/>
      <c r="J35" s="58"/>
      <c r="K35" s="57"/>
      <c r="L35" s="58"/>
      <c r="M35" s="57">
        <v>16450</v>
      </c>
      <c r="N35" s="58">
        <v>550</v>
      </c>
      <c r="O35" s="57"/>
      <c r="P35" s="58"/>
      <c r="Q35" s="57"/>
      <c r="R35" s="58"/>
    </row>
    <row r="36" spans="1:18" ht="12.75">
      <c r="A36" s="6">
        <v>63822</v>
      </c>
      <c r="B36" s="6" t="s">
        <v>153</v>
      </c>
      <c r="C36" s="57"/>
      <c r="D36" s="58"/>
      <c r="E36" s="34"/>
      <c r="F36" s="48"/>
      <c r="G36" s="57"/>
      <c r="H36" s="56"/>
      <c r="I36" s="57"/>
      <c r="J36" s="58"/>
      <c r="K36" s="57"/>
      <c r="L36" s="58"/>
      <c r="M36" s="57"/>
      <c r="N36" s="58"/>
      <c r="O36" s="57"/>
      <c r="P36" s="58"/>
      <c r="Q36" s="57"/>
      <c r="R36" s="58"/>
    </row>
    <row r="37" spans="1:18" ht="12.75">
      <c r="A37" s="6">
        <v>63823</v>
      </c>
      <c r="B37" s="6" t="s">
        <v>154</v>
      </c>
      <c r="C37" s="57"/>
      <c r="D37" s="58"/>
      <c r="E37" s="34"/>
      <c r="F37" s="48"/>
      <c r="G37" s="57"/>
      <c r="H37" s="56"/>
      <c r="I37" s="57"/>
      <c r="J37" s="58"/>
      <c r="K37" s="57"/>
      <c r="L37" s="58"/>
      <c r="M37" s="57"/>
      <c r="N37" s="58"/>
      <c r="O37" s="57"/>
      <c r="P37" s="58"/>
      <c r="Q37" s="57"/>
      <c r="R37" s="58"/>
    </row>
    <row r="38" spans="1:18" ht="12.75">
      <c r="A38" s="6">
        <v>63824</v>
      </c>
      <c r="B38" s="6" t="s">
        <v>155</v>
      </c>
      <c r="C38" s="57"/>
      <c r="D38" s="58"/>
      <c r="E38" s="34"/>
      <c r="F38" s="48"/>
      <c r="G38" s="57"/>
      <c r="H38" s="56"/>
      <c r="I38" s="57"/>
      <c r="J38" s="58"/>
      <c r="K38" s="57"/>
      <c r="L38" s="58"/>
      <c r="M38" s="57"/>
      <c r="N38" s="58"/>
      <c r="O38" s="57"/>
      <c r="P38" s="58"/>
      <c r="Q38" s="57"/>
      <c r="R38" s="58"/>
    </row>
    <row r="39" spans="1:18" ht="12.75">
      <c r="A39" s="6">
        <v>63911</v>
      </c>
      <c r="B39" s="6" t="s">
        <v>156</v>
      </c>
      <c r="C39" s="57"/>
      <c r="D39" s="58"/>
      <c r="E39" s="34"/>
      <c r="F39" s="48"/>
      <c r="G39" s="57"/>
      <c r="H39" s="56"/>
      <c r="I39" s="57"/>
      <c r="J39" s="58"/>
      <c r="K39" s="57"/>
      <c r="L39" s="58"/>
      <c r="M39" s="57"/>
      <c r="N39" s="58"/>
      <c r="O39" s="57"/>
      <c r="P39" s="58"/>
      <c r="Q39" s="57"/>
      <c r="R39" s="58"/>
    </row>
    <row r="40" spans="1:18" ht="12.75">
      <c r="A40" s="6">
        <v>63921</v>
      </c>
      <c r="B40" s="6" t="s">
        <v>157</v>
      </c>
      <c r="C40" s="57"/>
      <c r="D40" s="58"/>
      <c r="E40" s="34"/>
      <c r="F40" s="48"/>
      <c r="G40" s="57"/>
      <c r="H40" s="56"/>
      <c r="I40" s="57"/>
      <c r="J40" s="58"/>
      <c r="K40" s="57"/>
      <c r="L40" s="58"/>
      <c r="M40" s="57"/>
      <c r="N40" s="58"/>
      <c r="O40" s="57"/>
      <c r="P40" s="58"/>
      <c r="Q40" s="57"/>
      <c r="R40" s="58"/>
    </row>
    <row r="41" spans="1:18" ht="12.75">
      <c r="A41" s="6">
        <v>63931</v>
      </c>
      <c r="B41" s="6" t="s">
        <v>158</v>
      </c>
      <c r="C41" s="57"/>
      <c r="D41" s="58"/>
      <c r="E41" s="34"/>
      <c r="F41" s="48"/>
      <c r="G41" s="57"/>
      <c r="H41" s="56"/>
      <c r="I41" s="57"/>
      <c r="J41" s="58"/>
      <c r="K41" s="57"/>
      <c r="L41" s="58"/>
      <c r="M41" s="57"/>
      <c r="N41" s="58"/>
      <c r="O41" s="57"/>
      <c r="P41" s="58"/>
      <c r="Q41" s="57"/>
      <c r="R41" s="58"/>
    </row>
    <row r="42" spans="1:18" ht="12.75">
      <c r="A42" s="6">
        <v>63941</v>
      </c>
      <c r="B42" s="6" t="s">
        <v>159</v>
      </c>
      <c r="C42" s="57"/>
      <c r="D42" s="58"/>
      <c r="E42" s="34"/>
      <c r="F42" s="48"/>
      <c r="G42" s="57"/>
      <c r="H42" s="56"/>
      <c r="I42" s="57"/>
      <c r="J42" s="58"/>
      <c r="K42" s="57"/>
      <c r="L42" s="58"/>
      <c r="M42" s="57"/>
      <c r="N42" s="58"/>
      <c r="O42" s="57"/>
      <c r="P42" s="58"/>
      <c r="Q42" s="57"/>
      <c r="R42" s="58"/>
    </row>
    <row r="43" spans="1:18" ht="12.75">
      <c r="A43" s="10">
        <v>64</v>
      </c>
      <c r="B43" s="10" t="s">
        <v>13</v>
      </c>
      <c r="C43" s="55">
        <f>SUM(C44:C47)</f>
        <v>0</v>
      </c>
      <c r="D43" s="56">
        <f aca="true" t="shared" si="2" ref="D43:R43">SUM(D44:D47)</f>
        <v>0</v>
      </c>
      <c r="E43" s="55">
        <f t="shared" si="2"/>
        <v>10</v>
      </c>
      <c r="F43" s="56">
        <f t="shared" si="2"/>
        <v>0</v>
      </c>
      <c r="G43" s="55">
        <f t="shared" si="2"/>
        <v>0</v>
      </c>
      <c r="H43" s="56">
        <f t="shared" si="2"/>
        <v>0</v>
      </c>
      <c r="I43" s="55">
        <f t="shared" si="2"/>
        <v>0</v>
      </c>
      <c r="J43" s="56">
        <f t="shared" si="2"/>
        <v>0</v>
      </c>
      <c r="K43" s="55">
        <f t="shared" si="2"/>
        <v>0</v>
      </c>
      <c r="L43" s="56">
        <f>SUM(L44:L47)</f>
        <v>0</v>
      </c>
      <c r="M43" s="55">
        <f t="shared" si="2"/>
        <v>0</v>
      </c>
      <c r="N43" s="56">
        <f t="shared" si="2"/>
        <v>0</v>
      </c>
      <c r="O43" s="55">
        <f t="shared" si="2"/>
        <v>0</v>
      </c>
      <c r="P43" s="56">
        <f t="shared" si="2"/>
        <v>0</v>
      </c>
      <c r="Q43" s="55">
        <f t="shared" si="2"/>
        <v>0</v>
      </c>
      <c r="R43" s="56">
        <f t="shared" si="2"/>
        <v>0</v>
      </c>
    </row>
    <row r="44" spans="1:18" ht="12.75">
      <c r="A44" s="6">
        <v>64131</v>
      </c>
      <c r="B44" s="6" t="s">
        <v>14</v>
      </c>
      <c r="C44" s="57"/>
      <c r="D44" s="58"/>
      <c r="E44" s="57">
        <v>10</v>
      </c>
      <c r="F44" s="58">
        <v>0</v>
      </c>
      <c r="G44" s="57"/>
      <c r="H44" s="58"/>
      <c r="I44" s="57"/>
      <c r="J44" s="58"/>
      <c r="K44" s="57"/>
      <c r="L44" s="58"/>
      <c r="M44" s="57"/>
      <c r="N44" s="58"/>
      <c r="O44" s="57"/>
      <c r="P44" s="58"/>
      <c r="Q44" s="57"/>
      <c r="R44" s="58"/>
    </row>
    <row r="45" spans="1:18" ht="12.75">
      <c r="A45" s="6">
        <v>64132</v>
      </c>
      <c r="B45" s="6" t="s">
        <v>15</v>
      </c>
      <c r="C45" s="57"/>
      <c r="D45" s="58"/>
      <c r="E45" s="57"/>
      <c r="F45" s="58"/>
      <c r="G45" s="57"/>
      <c r="H45" s="58"/>
      <c r="I45" s="57"/>
      <c r="J45" s="58"/>
      <c r="K45" s="57"/>
      <c r="L45" s="58"/>
      <c r="M45" s="57"/>
      <c r="N45" s="58"/>
      <c r="O45" s="57"/>
      <c r="P45" s="58"/>
      <c r="Q45" s="57"/>
      <c r="R45" s="58"/>
    </row>
    <row r="46" spans="1:18" ht="12.75">
      <c r="A46" s="6">
        <v>64199</v>
      </c>
      <c r="B46" s="6" t="s">
        <v>16</v>
      </c>
      <c r="C46" s="57"/>
      <c r="D46" s="58"/>
      <c r="E46" s="57"/>
      <c r="F46" s="58"/>
      <c r="G46" s="57"/>
      <c r="H46" s="58"/>
      <c r="I46" s="57"/>
      <c r="J46" s="58"/>
      <c r="K46" s="57"/>
      <c r="L46" s="58"/>
      <c r="M46" s="57"/>
      <c r="N46" s="58"/>
      <c r="O46" s="57"/>
      <c r="P46" s="58"/>
      <c r="Q46" s="57"/>
      <c r="R46" s="58"/>
    </row>
    <row r="47" spans="1:18" ht="12.75">
      <c r="A47" s="6">
        <v>64229</v>
      </c>
      <c r="B47" s="6" t="s">
        <v>124</v>
      </c>
      <c r="C47" s="57"/>
      <c r="D47" s="58"/>
      <c r="E47" s="57"/>
      <c r="F47" s="58"/>
      <c r="G47" s="57"/>
      <c r="H47" s="58"/>
      <c r="I47" s="57"/>
      <c r="J47" s="58"/>
      <c r="K47" s="57"/>
      <c r="L47" s="58"/>
      <c r="M47" s="57"/>
      <c r="N47" s="58"/>
      <c r="O47" s="57"/>
      <c r="P47" s="58"/>
      <c r="Q47" s="57"/>
      <c r="R47" s="58"/>
    </row>
    <row r="48" spans="1:18" ht="12.75">
      <c r="A48" s="10">
        <v>65</v>
      </c>
      <c r="B48" s="10" t="s">
        <v>94</v>
      </c>
      <c r="C48" s="55">
        <f>SUM(C49+U48)</f>
        <v>0</v>
      </c>
      <c r="D48" s="56">
        <f>SUM(D49+V48)</f>
        <v>0</v>
      </c>
      <c r="E48" s="55">
        <f>SUM(E49+X48)</f>
        <v>0</v>
      </c>
      <c r="F48" s="56">
        <f>SUM(F49+Y48)</f>
        <v>0</v>
      </c>
      <c r="G48" s="55">
        <f aca="true" t="shared" si="3" ref="G48:R48">SUM(G49+X48)</f>
        <v>0</v>
      </c>
      <c r="H48" s="56">
        <f t="shared" si="3"/>
        <v>0</v>
      </c>
      <c r="I48" s="55">
        <f t="shared" si="3"/>
        <v>0</v>
      </c>
      <c r="J48" s="56">
        <f t="shared" si="3"/>
        <v>0</v>
      </c>
      <c r="K48" s="55">
        <f t="shared" si="3"/>
        <v>0</v>
      </c>
      <c r="L48" s="56">
        <f t="shared" si="3"/>
        <v>0</v>
      </c>
      <c r="M48" s="55">
        <f t="shared" si="3"/>
        <v>11950</v>
      </c>
      <c r="N48" s="56">
        <f t="shared" si="3"/>
        <v>16000</v>
      </c>
      <c r="O48" s="55">
        <f t="shared" si="3"/>
        <v>0</v>
      </c>
      <c r="P48" s="56">
        <f t="shared" si="3"/>
        <v>0</v>
      </c>
      <c r="Q48" s="55">
        <f t="shared" si="3"/>
        <v>0</v>
      </c>
      <c r="R48" s="56">
        <f t="shared" si="3"/>
        <v>0</v>
      </c>
    </row>
    <row r="49" spans="1:18" ht="12.75">
      <c r="A49" s="6">
        <v>65269</v>
      </c>
      <c r="B49" s="6" t="s">
        <v>17</v>
      </c>
      <c r="C49" s="57"/>
      <c r="D49" s="58"/>
      <c r="E49" s="57"/>
      <c r="F49" s="58"/>
      <c r="G49" s="57"/>
      <c r="H49" s="58"/>
      <c r="I49" s="57"/>
      <c r="J49" s="58"/>
      <c r="K49" s="57"/>
      <c r="L49" s="58"/>
      <c r="M49" s="57">
        <v>11950</v>
      </c>
      <c r="N49" s="58">
        <v>16000</v>
      </c>
      <c r="O49" s="57"/>
      <c r="P49" s="58"/>
      <c r="Q49" s="57"/>
      <c r="R49" s="58"/>
    </row>
    <row r="50" spans="1:18" ht="12.75">
      <c r="A50" s="10">
        <v>66</v>
      </c>
      <c r="B50" s="10" t="s">
        <v>77</v>
      </c>
      <c r="C50" s="55">
        <f>SUM(C51:C54)</f>
        <v>0</v>
      </c>
      <c r="D50" s="56">
        <f>SUM(D51:D54)</f>
        <v>0</v>
      </c>
      <c r="E50" s="55">
        <f aca="true" t="shared" si="4" ref="E50:R50">SUM(E51:E54)</f>
        <v>39850</v>
      </c>
      <c r="F50" s="56">
        <f t="shared" si="4"/>
        <v>50000</v>
      </c>
      <c r="G50" s="55">
        <f t="shared" si="4"/>
        <v>0</v>
      </c>
      <c r="H50" s="56">
        <f t="shared" si="4"/>
        <v>0</v>
      </c>
      <c r="I50" s="55">
        <f t="shared" si="4"/>
        <v>0</v>
      </c>
      <c r="J50" s="56">
        <f t="shared" si="4"/>
        <v>0</v>
      </c>
      <c r="K50" s="55">
        <f t="shared" si="4"/>
        <v>3320</v>
      </c>
      <c r="L50" s="56">
        <f t="shared" si="4"/>
        <v>1500</v>
      </c>
      <c r="M50" s="55">
        <f t="shared" si="4"/>
        <v>0</v>
      </c>
      <c r="N50" s="56">
        <f t="shared" si="4"/>
        <v>0</v>
      </c>
      <c r="O50" s="55">
        <f t="shared" si="4"/>
        <v>0</v>
      </c>
      <c r="P50" s="56">
        <f t="shared" si="4"/>
        <v>0</v>
      </c>
      <c r="Q50" s="55">
        <f t="shared" si="4"/>
        <v>0</v>
      </c>
      <c r="R50" s="56">
        <f t="shared" si="4"/>
        <v>0</v>
      </c>
    </row>
    <row r="51" spans="1:18" ht="12.75">
      <c r="A51" s="6">
        <v>66142</v>
      </c>
      <c r="B51" s="6" t="s">
        <v>18</v>
      </c>
      <c r="C51" s="57"/>
      <c r="D51" s="58"/>
      <c r="E51" s="57"/>
      <c r="F51" s="58"/>
      <c r="G51" s="57"/>
      <c r="H51" s="58"/>
      <c r="I51" s="57"/>
      <c r="J51" s="58"/>
      <c r="K51" s="57"/>
      <c r="L51" s="58"/>
      <c r="M51" s="57"/>
      <c r="N51" s="58"/>
      <c r="O51" s="57"/>
      <c r="P51" s="58"/>
      <c r="Q51" s="57"/>
      <c r="R51" s="58"/>
    </row>
    <row r="52" spans="1:18" ht="12.75">
      <c r="A52" s="6">
        <v>66151</v>
      </c>
      <c r="B52" s="6" t="s">
        <v>19</v>
      </c>
      <c r="C52" s="57"/>
      <c r="D52" s="58"/>
      <c r="E52" s="57">
        <v>39850</v>
      </c>
      <c r="F52" s="58">
        <v>50000</v>
      </c>
      <c r="G52" s="57"/>
      <c r="H52" s="58"/>
      <c r="I52" s="57"/>
      <c r="J52" s="58"/>
      <c r="K52" s="57"/>
      <c r="L52" s="58"/>
      <c r="M52" s="57"/>
      <c r="N52" s="58"/>
      <c r="O52" s="57"/>
      <c r="P52" s="58"/>
      <c r="Q52" s="57"/>
      <c r="R52" s="58"/>
    </row>
    <row r="53" spans="1:18" ht="12.75">
      <c r="A53" s="6">
        <v>66314</v>
      </c>
      <c r="B53" s="6" t="s">
        <v>78</v>
      </c>
      <c r="C53" s="57"/>
      <c r="D53" s="58"/>
      <c r="E53" s="34"/>
      <c r="F53" s="48"/>
      <c r="G53" s="57"/>
      <c r="H53" s="58"/>
      <c r="I53" s="57"/>
      <c r="J53" s="58"/>
      <c r="K53" s="57">
        <v>3320</v>
      </c>
      <c r="L53" s="58">
        <v>1500</v>
      </c>
      <c r="M53" s="57"/>
      <c r="N53" s="58"/>
      <c r="O53" s="57"/>
      <c r="P53" s="58"/>
      <c r="Q53" s="57"/>
      <c r="R53" s="58"/>
    </row>
    <row r="54" spans="1:18" ht="12.75">
      <c r="A54" s="6">
        <v>66324</v>
      </c>
      <c r="B54" s="6" t="s">
        <v>79</v>
      </c>
      <c r="C54" s="57"/>
      <c r="D54" s="58"/>
      <c r="E54" s="34"/>
      <c r="F54" s="48"/>
      <c r="G54" s="57"/>
      <c r="H54" s="58"/>
      <c r="I54" s="57"/>
      <c r="J54" s="58"/>
      <c r="K54" s="57"/>
      <c r="L54" s="58"/>
      <c r="M54" s="57"/>
      <c r="N54" s="58"/>
      <c r="O54" s="57"/>
      <c r="P54" s="58"/>
      <c r="Q54" s="57"/>
      <c r="R54" s="58"/>
    </row>
    <row r="55" spans="1:18" ht="12.75">
      <c r="A55" s="10">
        <v>67</v>
      </c>
      <c r="B55" s="10" t="s">
        <v>20</v>
      </c>
      <c r="C55" s="55">
        <f>SUM(C56:C58)</f>
        <v>93646.29</v>
      </c>
      <c r="D55" s="56">
        <f aca="true" t="shared" si="5" ref="D55:R55">SUM(D56:D58)</f>
        <v>93646</v>
      </c>
      <c r="E55" s="55">
        <f t="shared" si="5"/>
        <v>0</v>
      </c>
      <c r="F55" s="56">
        <f t="shared" si="5"/>
        <v>0</v>
      </c>
      <c r="G55" s="55">
        <f t="shared" si="5"/>
        <v>0</v>
      </c>
      <c r="H55" s="56">
        <f t="shared" si="5"/>
        <v>0</v>
      </c>
      <c r="I55" s="55">
        <f t="shared" si="5"/>
        <v>0</v>
      </c>
      <c r="J55" s="56">
        <f t="shared" si="5"/>
        <v>0</v>
      </c>
      <c r="K55" s="55">
        <f t="shared" si="5"/>
        <v>0</v>
      </c>
      <c r="L55" s="56">
        <f t="shared" si="5"/>
        <v>0</v>
      </c>
      <c r="M55" s="55">
        <f t="shared" si="5"/>
        <v>0</v>
      </c>
      <c r="N55" s="56">
        <f t="shared" si="5"/>
        <v>0</v>
      </c>
      <c r="O55" s="55">
        <f t="shared" si="5"/>
        <v>0</v>
      </c>
      <c r="P55" s="56">
        <f t="shared" si="5"/>
        <v>0</v>
      </c>
      <c r="Q55" s="55">
        <f t="shared" si="5"/>
        <v>7030</v>
      </c>
      <c r="R55" s="56">
        <f t="shared" si="5"/>
        <v>7530</v>
      </c>
    </row>
    <row r="56" spans="1:18" ht="12.75">
      <c r="A56" s="6">
        <v>67111</v>
      </c>
      <c r="B56" s="6" t="s">
        <v>21</v>
      </c>
      <c r="C56" s="57">
        <v>93646.29</v>
      </c>
      <c r="D56" s="58">
        <v>93646</v>
      </c>
      <c r="E56" s="57"/>
      <c r="F56" s="58"/>
      <c r="G56" s="57"/>
      <c r="H56" s="58"/>
      <c r="I56" s="57"/>
      <c r="J56" s="58"/>
      <c r="K56" s="57"/>
      <c r="L56" s="58"/>
      <c r="M56" s="57"/>
      <c r="N56" s="58"/>
      <c r="O56" s="57"/>
      <c r="P56" s="58"/>
      <c r="Q56" s="57">
        <v>7030</v>
      </c>
      <c r="R56" s="58">
        <v>7530</v>
      </c>
    </row>
    <row r="57" spans="1:18" ht="12.75">
      <c r="A57" s="6">
        <v>67121</v>
      </c>
      <c r="B57" s="6" t="s">
        <v>80</v>
      </c>
      <c r="C57" s="57"/>
      <c r="D57" s="58"/>
      <c r="E57" s="57"/>
      <c r="F57" s="58"/>
      <c r="G57" s="57"/>
      <c r="H57" s="58"/>
      <c r="I57" s="57"/>
      <c r="J57" s="58"/>
      <c r="K57" s="57"/>
      <c r="L57" s="58"/>
      <c r="M57" s="57"/>
      <c r="N57" s="58"/>
      <c r="O57" s="57"/>
      <c r="P57" s="58"/>
      <c r="Q57" s="57"/>
      <c r="R57" s="58"/>
    </row>
    <row r="58" spans="1:18" ht="12.75">
      <c r="A58" s="6">
        <v>67141</v>
      </c>
      <c r="B58" s="6" t="s">
        <v>145</v>
      </c>
      <c r="C58" s="57"/>
      <c r="D58" s="58"/>
      <c r="E58" s="57"/>
      <c r="F58" s="58"/>
      <c r="G58" s="57"/>
      <c r="H58" s="58"/>
      <c r="I58" s="57"/>
      <c r="J58" s="58"/>
      <c r="K58" s="57"/>
      <c r="L58" s="58"/>
      <c r="M58" s="57"/>
      <c r="N58" s="58"/>
      <c r="O58" s="57"/>
      <c r="P58" s="58"/>
      <c r="Q58" s="57"/>
      <c r="R58" s="58"/>
    </row>
    <row r="59" spans="1:18" ht="12.75">
      <c r="A59" s="10">
        <v>7</v>
      </c>
      <c r="B59" s="10" t="s">
        <v>89</v>
      </c>
      <c r="C59" s="55">
        <f>SUM(C60+T59)</f>
        <v>0</v>
      </c>
      <c r="D59" s="56">
        <f>SUM(D60+U59)</f>
        <v>0</v>
      </c>
      <c r="E59" s="55">
        <f>SUM(E60+W59)</f>
        <v>0</v>
      </c>
      <c r="F59" s="56">
        <f>SUM(F60+X59)</f>
        <v>0</v>
      </c>
      <c r="G59" s="55">
        <f aca="true" t="shared" si="6" ref="G59:R59">SUM(G60+W59)</f>
        <v>0</v>
      </c>
      <c r="H59" s="56">
        <f t="shared" si="6"/>
        <v>0</v>
      </c>
      <c r="I59" s="55">
        <f t="shared" si="6"/>
        <v>0</v>
      </c>
      <c r="J59" s="56">
        <f t="shared" si="6"/>
        <v>0</v>
      </c>
      <c r="K59" s="55">
        <f t="shared" si="6"/>
        <v>0</v>
      </c>
      <c r="L59" s="56">
        <f t="shared" si="6"/>
        <v>0</v>
      </c>
      <c r="M59" s="55">
        <f t="shared" si="6"/>
        <v>0</v>
      </c>
      <c r="N59" s="56">
        <f t="shared" si="6"/>
        <v>0</v>
      </c>
      <c r="O59" s="55">
        <f t="shared" si="6"/>
        <v>0</v>
      </c>
      <c r="P59" s="56">
        <f t="shared" si="6"/>
        <v>0</v>
      </c>
      <c r="Q59" s="55">
        <f t="shared" si="6"/>
        <v>0</v>
      </c>
      <c r="R59" s="56">
        <f t="shared" si="6"/>
        <v>0</v>
      </c>
    </row>
    <row r="60" spans="1:18" ht="12.75">
      <c r="A60" s="10">
        <v>72</v>
      </c>
      <c r="B60" s="10" t="s">
        <v>125</v>
      </c>
      <c r="C60" s="55">
        <f>SUM(C61:C63)</f>
        <v>0</v>
      </c>
      <c r="D60" s="56">
        <f aca="true" t="shared" si="7" ref="D60:R60">SUM(D61:D63)</f>
        <v>0</v>
      </c>
      <c r="E60" s="55">
        <f t="shared" si="7"/>
        <v>0</v>
      </c>
      <c r="F60" s="56">
        <f t="shared" si="7"/>
        <v>0</v>
      </c>
      <c r="G60" s="55">
        <f t="shared" si="7"/>
        <v>0</v>
      </c>
      <c r="H60" s="56">
        <f t="shared" si="7"/>
        <v>0</v>
      </c>
      <c r="I60" s="55">
        <f t="shared" si="7"/>
        <v>0</v>
      </c>
      <c r="J60" s="56">
        <f t="shared" si="7"/>
        <v>0</v>
      </c>
      <c r="K60" s="55">
        <f t="shared" si="7"/>
        <v>0</v>
      </c>
      <c r="L60" s="56">
        <f t="shared" si="7"/>
        <v>0</v>
      </c>
      <c r="M60" s="55">
        <f t="shared" si="7"/>
        <v>0</v>
      </c>
      <c r="N60" s="56">
        <f t="shared" si="7"/>
        <v>0</v>
      </c>
      <c r="O60" s="55">
        <f t="shared" si="7"/>
        <v>0</v>
      </c>
      <c r="P60" s="56">
        <f t="shared" si="7"/>
        <v>0</v>
      </c>
      <c r="Q60" s="55">
        <f t="shared" si="7"/>
        <v>0</v>
      </c>
      <c r="R60" s="56">
        <f t="shared" si="7"/>
        <v>0</v>
      </c>
    </row>
    <row r="61" spans="1:18" ht="12.75">
      <c r="A61" s="6">
        <v>72129</v>
      </c>
      <c r="B61" s="6" t="s">
        <v>22</v>
      </c>
      <c r="C61" s="57"/>
      <c r="D61" s="58"/>
      <c r="E61" s="57"/>
      <c r="F61" s="58"/>
      <c r="G61" s="57"/>
      <c r="H61" s="58"/>
      <c r="I61" s="57"/>
      <c r="J61" s="58"/>
      <c r="K61" s="57"/>
      <c r="L61" s="58"/>
      <c r="M61" s="57"/>
      <c r="N61" s="58"/>
      <c r="O61" s="57"/>
      <c r="P61" s="58"/>
      <c r="Q61" s="57"/>
      <c r="R61" s="58"/>
    </row>
    <row r="62" spans="1:18" ht="12.75">
      <c r="A62" s="6">
        <v>72273</v>
      </c>
      <c r="B62" s="6" t="s">
        <v>23</v>
      </c>
      <c r="C62" s="57"/>
      <c r="D62" s="58"/>
      <c r="E62" s="57"/>
      <c r="F62" s="58"/>
      <c r="G62" s="57"/>
      <c r="H62" s="58"/>
      <c r="I62" s="57"/>
      <c r="J62" s="58"/>
      <c r="K62" s="57"/>
      <c r="L62" s="58"/>
      <c r="M62" s="57"/>
      <c r="N62" s="58"/>
      <c r="O62" s="57"/>
      <c r="P62" s="58"/>
      <c r="Q62" s="57"/>
      <c r="R62" s="58"/>
    </row>
    <row r="63" spans="1:18" ht="12.75">
      <c r="A63" s="6">
        <v>72319</v>
      </c>
      <c r="B63" s="6" t="s">
        <v>24</v>
      </c>
      <c r="C63" s="57"/>
      <c r="D63" s="58"/>
      <c r="E63" s="57"/>
      <c r="F63" s="58"/>
      <c r="G63" s="57"/>
      <c r="H63" s="58"/>
      <c r="I63" s="57"/>
      <c r="J63" s="58"/>
      <c r="K63" s="57"/>
      <c r="L63" s="58"/>
      <c r="M63" s="57"/>
      <c r="N63" s="58"/>
      <c r="O63" s="57"/>
      <c r="P63" s="58"/>
      <c r="Q63" s="57"/>
      <c r="R63" s="58"/>
    </row>
    <row r="64" spans="1:18" ht="12.75">
      <c r="A64" s="10">
        <v>8</v>
      </c>
      <c r="B64" s="10" t="s">
        <v>98</v>
      </c>
      <c r="C64" s="55">
        <f>SUM(C65+U64)</f>
        <v>0</v>
      </c>
      <c r="D64" s="56">
        <f>SUM(D65+V64)</f>
        <v>0</v>
      </c>
      <c r="E64" s="55">
        <f>SUM(E65+X64)</f>
        <v>0</v>
      </c>
      <c r="F64" s="56">
        <f>SUM(F65+Y64)</f>
        <v>0</v>
      </c>
      <c r="G64" s="55">
        <f aca="true" t="shared" si="8" ref="G64:R64">SUM(G65+X64)</f>
        <v>0</v>
      </c>
      <c r="H64" s="56">
        <f t="shared" si="8"/>
        <v>0</v>
      </c>
      <c r="I64" s="55">
        <f t="shared" si="8"/>
        <v>0</v>
      </c>
      <c r="J64" s="56">
        <f t="shared" si="8"/>
        <v>0</v>
      </c>
      <c r="K64" s="55">
        <f t="shared" si="8"/>
        <v>0</v>
      </c>
      <c r="L64" s="56">
        <f t="shared" si="8"/>
        <v>0</v>
      </c>
      <c r="M64" s="55">
        <f t="shared" si="8"/>
        <v>0</v>
      </c>
      <c r="N64" s="56">
        <f t="shared" si="8"/>
        <v>0</v>
      </c>
      <c r="O64" s="55">
        <f t="shared" si="8"/>
        <v>0</v>
      </c>
      <c r="P64" s="56">
        <f t="shared" si="8"/>
        <v>0</v>
      </c>
      <c r="Q64" s="55">
        <f t="shared" si="8"/>
        <v>0</v>
      </c>
      <c r="R64" s="56">
        <f t="shared" si="8"/>
        <v>0</v>
      </c>
    </row>
    <row r="65" spans="1:18" ht="12.75">
      <c r="A65" s="10">
        <v>84</v>
      </c>
      <c r="B65" s="10" t="s">
        <v>126</v>
      </c>
      <c r="C65" s="55">
        <f>SUM(C66+T65)</f>
        <v>0</v>
      </c>
      <c r="D65" s="56">
        <f>SUM(D66+U65)</f>
        <v>0</v>
      </c>
      <c r="E65" s="55">
        <f>SUM(E66+W65)</f>
        <v>0</v>
      </c>
      <c r="F65" s="56">
        <f>SUM(F66+X65)</f>
        <v>0</v>
      </c>
      <c r="G65" s="55">
        <f aca="true" t="shared" si="9" ref="G65:R65">SUM(G66+W65)</f>
        <v>0</v>
      </c>
      <c r="H65" s="56">
        <f t="shared" si="9"/>
        <v>0</v>
      </c>
      <c r="I65" s="55">
        <f t="shared" si="9"/>
        <v>0</v>
      </c>
      <c r="J65" s="56">
        <f t="shared" si="9"/>
        <v>0</v>
      </c>
      <c r="K65" s="55">
        <f t="shared" si="9"/>
        <v>0</v>
      </c>
      <c r="L65" s="56">
        <f t="shared" si="9"/>
        <v>0</v>
      </c>
      <c r="M65" s="55">
        <f t="shared" si="9"/>
        <v>0</v>
      </c>
      <c r="N65" s="56">
        <f t="shared" si="9"/>
        <v>0</v>
      </c>
      <c r="O65" s="55">
        <f t="shared" si="9"/>
        <v>0</v>
      </c>
      <c r="P65" s="56">
        <f t="shared" si="9"/>
        <v>0</v>
      </c>
      <c r="Q65" s="55">
        <f t="shared" si="9"/>
        <v>0</v>
      </c>
      <c r="R65" s="56">
        <f t="shared" si="9"/>
        <v>0</v>
      </c>
    </row>
    <row r="66" spans="1:18" ht="12.75">
      <c r="A66" s="6">
        <v>84221</v>
      </c>
      <c r="B66" s="6" t="s">
        <v>97</v>
      </c>
      <c r="C66" s="57"/>
      <c r="D66" s="58"/>
      <c r="E66" s="57"/>
      <c r="F66" s="58"/>
      <c r="G66" s="57"/>
      <c r="H66" s="58"/>
      <c r="I66" s="57"/>
      <c r="J66" s="58"/>
      <c r="K66" s="57"/>
      <c r="L66" s="58"/>
      <c r="M66" s="57"/>
      <c r="N66" s="58"/>
      <c r="O66" s="57"/>
      <c r="P66" s="58"/>
      <c r="Q66" s="57"/>
      <c r="R66" s="58"/>
    </row>
    <row r="67" spans="1:18" ht="12.75">
      <c r="A67" s="6"/>
      <c r="B67" s="6" t="s">
        <v>176</v>
      </c>
      <c r="C67" s="57"/>
      <c r="D67" s="58"/>
      <c r="E67" s="57">
        <v>14600</v>
      </c>
      <c r="F67" s="58">
        <v>800</v>
      </c>
      <c r="G67" s="57"/>
      <c r="H67" s="58"/>
      <c r="I67" s="57"/>
      <c r="J67" s="58"/>
      <c r="K67" s="57"/>
      <c r="L67" s="58"/>
      <c r="M67" s="57"/>
      <c r="N67" s="58"/>
      <c r="O67" s="57"/>
      <c r="P67" s="58"/>
      <c r="Q67" s="57"/>
      <c r="R67" s="58"/>
    </row>
    <row r="68" spans="1:18" ht="12.75">
      <c r="A68" s="6"/>
      <c r="B68" s="10" t="s">
        <v>123</v>
      </c>
      <c r="C68" s="55">
        <f>SUM(C17+C59+C64)</f>
        <v>93646.29</v>
      </c>
      <c r="D68" s="56">
        <f>SUM(D17+D59+D64)</f>
        <v>93646</v>
      </c>
      <c r="E68" s="55">
        <f>SUM(E17+E59+E64)+E67</f>
        <v>54460</v>
      </c>
      <c r="F68" s="56">
        <f>F50+F43+F67</f>
        <v>50800</v>
      </c>
      <c r="G68" s="55">
        <f>SUM(G17+G59+G64)</f>
        <v>1055080</v>
      </c>
      <c r="H68" s="56">
        <f>H67+H17</f>
        <v>1074790</v>
      </c>
      <c r="I68" s="55">
        <f>SUM(I17+I59+I64)</f>
        <v>3190</v>
      </c>
      <c r="J68" s="56">
        <f>SUM(J17+J59+J64)</f>
        <v>3190</v>
      </c>
      <c r="K68" s="55">
        <f>SUM(K17+K59+K64)</f>
        <v>3320</v>
      </c>
      <c r="L68" s="56">
        <f>L17+L67</f>
        <v>1500</v>
      </c>
      <c r="M68" s="55">
        <f>SUM(M17+M59+M64)</f>
        <v>28400</v>
      </c>
      <c r="N68" s="56">
        <f>SUM(N17+N59+N64+N67)</f>
        <v>16550</v>
      </c>
      <c r="O68" s="55">
        <f>SUM(O17+O59+O64)</f>
        <v>1330</v>
      </c>
      <c r="P68" s="56">
        <f>P67+P17</f>
        <v>1330</v>
      </c>
      <c r="Q68" s="55">
        <f>SUM(Q17+Q59+Q64)</f>
        <v>7030</v>
      </c>
      <c r="R68" s="56">
        <f>SUM(R17+R59+R64)</f>
        <v>7530</v>
      </c>
    </row>
    <row r="69" spans="1:22" ht="12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V69" s="44"/>
    </row>
    <row r="70" spans="1:18" ht="12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75">
      <c r="A71" s="88"/>
      <c r="B71" s="89"/>
      <c r="C71" s="89"/>
      <c r="D71" s="24"/>
      <c r="E71" s="24"/>
      <c r="F71" s="24"/>
      <c r="G71" s="24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24"/>
      <c r="B72" s="24"/>
      <c r="C72" s="24"/>
      <c r="D72" s="24"/>
      <c r="E72" s="24"/>
      <c r="F72" s="24"/>
      <c r="G72" s="24"/>
      <c r="H72" s="21"/>
      <c r="I72" s="21"/>
      <c r="J72" s="21"/>
      <c r="K72" s="21"/>
      <c r="L72" s="21"/>
      <c r="M72" s="21"/>
      <c r="N72" s="43"/>
      <c r="O72" s="21"/>
      <c r="P72" s="21"/>
      <c r="Q72" s="21"/>
      <c r="R72" s="21"/>
    </row>
    <row r="73" spans="1:18" ht="12.75">
      <c r="A73" s="24"/>
      <c r="B73" s="91"/>
      <c r="C73" s="91"/>
      <c r="D73" s="24"/>
      <c r="E73" s="24"/>
      <c r="F73" s="24"/>
      <c r="G73" s="24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2.75">
      <c r="A74" s="24"/>
      <c r="B74" s="86"/>
      <c r="C74" s="87"/>
      <c r="D74" s="87"/>
      <c r="E74" s="87"/>
      <c r="F74" s="87"/>
      <c r="G74" s="87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2.75">
      <c r="A75" s="24"/>
      <c r="B75" s="25" t="s">
        <v>25</v>
      </c>
      <c r="C75" s="76"/>
      <c r="D75" s="77"/>
      <c r="E75" s="78"/>
      <c r="F75" s="79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 customHeight="1">
      <c r="A76" s="13"/>
      <c r="B76" s="13"/>
      <c r="C76" s="38" t="s">
        <v>160</v>
      </c>
      <c r="D76" s="49" t="s">
        <v>162</v>
      </c>
      <c r="E76" s="39" t="s">
        <v>170</v>
      </c>
      <c r="F76" s="49" t="s">
        <v>170</v>
      </c>
      <c r="G76" s="39" t="s">
        <v>164</v>
      </c>
      <c r="H76" s="52" t="s">
        <v>166</v>
      </c>
      <c r="I76" s="36" t="s">
        <v>167</v>
      </c>
      <c r="J76" s="52" t="s">
        <v>167</v>
      </c>
      <c r="K76" s="36" t="s">
        <v>168</v>
      </c>
      <c r="L76" s="52" t="s">
        <v>168</v>
      </c>
      <c r="M76" s="80" t="s">
        <v>169</v>
      </c>
      <c r="N76" s="80"/>
      <c r="O76" s="80" t="s">
        <v>185</v>
      </c>
      <c r="P76" s="80"/>
      <c r="Q76" s="37" t="s">
        <v>175</v>
      </c>
      <c r="R76" s="53" t="s">
        <v>175</v>
      </c>
    </row>
    <row r="77" spans="1:18" ht="12.75">
      <c r="A77" s="13"/>
      <c r="B77" s="13"/>
      <c r="C77" s="39" t="s">
        <v>186</v>
      </c>
      <c r="D77" s="50" t="s">
        <v>163</v>
      </c>
      <c r="E77" s="39" t="s">
        <v>187</v>
      </c>
      <c r="F77" s="49" t="s">
        <v>163</v>
      </c>
      <c r="G77" s="39" t="s">
        <v>186</v>
      </c>
      <c r="H77" s="52" t="s">
        <v>163</v>
      </c>
      <c r="I77" s="36" t="s">
        <v>186</v>
      </c>
      <c r="J77" s="52" t="s">
        <v>163</v>
      </c>
      <c r="K77" s="36" t="s">
        <v>186</v>
      </c>
      <c r="L77" s="52" t="s">
        <v>163</v>
      </c>
      <c r="M77" s="36" t="s">
        <v>186</v>
      </c>
      <c r="N77" s="52" t="s">
        <v>163</v>
      </c>
      <c r="O77" s="36" t="s">
        <v>186</v>
      </c>
      <c r="P77" s="52" t="s">
        <v>163</v>
      </c>
      <c r="Q77" s="36" t="s">
        <v>186</v>
      </c>
      <c r="R77" s="52" t="s">
        <v>163</v>
      </c>
    </row>
    <row r="78" spans="1:18" ht="12.75">
      <c r="A78" s="10">
        <v>3</v>
      </c>
      <c r="B78" s="10" t="s">
        <v>26</v>
      </c>
      <c r="C78" s="55">
        <f>SUM(C79+C85+C125)</f>
        <v>93646.29000000001</v>
      </c>
      <c r="D78" s="56">
        <f>SUM(D79+D85+D125+D133)</f>
        <v>93646</v>
      </c>
      <c r="E78" s="55">
        <f>SUM(E79+E85+E125)</f>
        <v>48080</v>
      </c>
      <c r="F78" s="56">
        <f>SUM(F79+F85+F125)</f>
        <v>44600</v>
      </c>
      <c r="G78" s="55">
        <f>SUM(G79+G85+G125)</f>
        <v>1054420</v>
      </c>
      <c r="H78" s="56">
        <f>SUM(H79+H85+H125)</f>
        <v>1074090</v>
      </c>
      <c r="I78" s="55">
        <f aca="true" t="shared" si="10" ref="I78:R78">SUM(I79+I85+I125+I133)</f>
        <v>3190</v>
      </c>
      <c r="J78" s="56">
        <f t="shared" si="10"/>
        <v>3190</v>
      </c>
      <c r="K78" s="55">
        <f t="shared" si="10"/>
        <v>3320</v>
      </c>
      <c r="L78" s="56">
        <f t="shared" si="10"/>
        <v>1500</v>
      </c>
      <c r="M78" s="55">
        <f t="shared" si="10"/>
        <v>28400</v>
      </c>
      <c r="N78" s="56">
        <f t="shared" si="10"/>
        <v>16550</v>
      </c>
      <c r="O78" s="55">
        <f t="shared" si="10"/>
        <v>1330</v>
      </c>
      <c r="P78" s="56">
        <f t="shared" si="10"/>
        <v>1330</v>
      </c>
      <c r="Q78" s="55">
        <f t="shared" si="10"/>
        <v>7030</v>
      </c>
      <c r="R78" s="72">
        <f t="shared" si="10"/>
        <v>7530</v>
      </c>
    </row>
    <row r="79" spans="1:18" ht="12.75">
      <c r="A79" s="10">
        <v>31</v>
      </c>
      <c r="B79" s="10" t="s">
        <v>27</v>
      </c>
      <c r="C79" s="55">
        <f aca="true" t="shared" si="11" ref="C79:H79">SUM(C80:C84)</f>
        <v>0</v>
      </c>
      <c r="D79" s="56">
        <f t="shared" si="11"/>
        <v>0</v>
      </c>
      <c r="E79" s="55">
        <f t="shared" si="11"/>
        <v>7960</v>
      </c>
      <c r="F79" s="56">
        <f t="shared" si="11"/>
        <v>9750</v>
      </c>
      <c r="G79" s="55">
        <f t="shared" si="11"/>
        <v>1045850</v>
      </c>
      <c r="H79" s="56">
        <f t="shared" si="11"/>
        <v>1065810</v>
      </c>
      <c r="I79" s="55">
        <f aca="true" t="shared" si="12" ref="I79:R79">SUM(I80:I84)</f>
        <v>0</v>
      </c>
      <c r="J79" s="56">
        <f t="shared" si="12"/>
        <v>0</v>
      </c>
      <c r="K79" s="55">
        <f t="shared" si="12"/>
        <v>0</v>
      </c>
      <c r="L79" s="56">
        <f t="shared" si="12"/>
        <v>0</v>
      </c>
      <c r="M79" s="55">
        <f t="shared" si="12"/>
        <v>14400</v>
      </c>
      <c r="N79" s="56">
        <f t="shared" si="12"/>
        <v>500</v>
      </c>
      <c r="O79" s="55">
        <f t="shared" si="12"/>
        <v>0</v>
      </c>
      <c r="P79" s="56">
        <f t="shared" si="12"/>
        <v>0</v>
      </c>
      <c r="Q79" s="55">
        <f>SUM(Q80:Q84)</f>
        <v>2530</v>
      </c>
      <c r="R79" s="72">
        <f t="shared" si="12"/>
        <v>2530</v>
      </c>
    </row>
    <row r="80" spans="1:18" ht="12.75">
      <c r="A80" s="6">
        <v>31111</v>
      </c>
      <c r="B80" s="6" t="s">
        <v>28</v>
      </c>
      <c r="C80" s="57"/>
      <c r="D80" s="58"/>
      <c r="E80" s="57">
        <v>3420</v>
      </c>
      <c r="F80" s="58">
        <v>5000</v>
      </c>
      <c r="G80" s="57">
        <v>864690</v>
      </c>
      <c r="H80" s="62">
        <v>880600</v>
      </c>
      <c r="I80" s="61"/>
      <c r="J80" s="56"/>
      <c r="K80" s="55"/>
      <c r="L80" s="56"/>
      <c r="M80" s="61">
        <v>14400</v>
      </c>
      <c r="N80" s="62">
        <v>500</v>
      </c>
      <c r="O80" s="61"/>
      <c r="P80" s="62"/>
      <c r="Q80" s="61">
        <v>2200</v>
      </c>
      <c r="R80" s="73">
        <v>2200</v>
      </c>
    </row>
    <row r="81" spans="1:18" ht="12.75">
      <c r="A81" s="6">
        <v>31113</v>
      </c>
      <c r="B81" s="6" t="s">
        <v>180</v>
      </c>
      <c r="C81" s="57"/>
      <c r="D81" s="58"/>
      <c r="E81" s="57"/>
      <c r="F81" s="58"/>
      <c r="G81" s="57">
        <v>4520</v>
      </c>
      <c r="H81" s="62">
        <v>1500</v>
      </c>
      <c r="I81" s="61"/>
      <c r="J81" s="56"/>
      <c r="K81" s="55"/>
      <c r="L81" s="56"/>
      <c r="M81" s="61"/>
      <c r="N81" s="62"/>
      <c r="O81" s="61"/>
      <c r="P81" s="62"/>
      <c r="Q81" s="61"/>
      <c r="R81" s="73"/>
    </row>
    <row r="82" spans="1:18" ht="12.75">
      <c r="A82" s="6">
        <v>31219</v>
      </c>
      <c r="B82" s="6" t="s">
        <v>29</v>
      </c>
      <c r="C82" s="57"/>
      <c r="D82" s="58"/>
      <c r="E82" s="57">
        <v>3980</v>
      </c>
      <c r="F82" s="58">
        <v>4000</v>
      </c>
      <c r="G82" s="57">
        <v>33180</v>
      </c>
      <c r="H82" s="62">
        <v>35000</v>
      </c>
      <c r="I82" s="61"/>
      <c r="J82" s="56"/>
      <c r="K82" s="55"/>
      <c r="L82" s="56"/>
      <c r="M82" s="55"/>
      <c r="N82" s="56"/>
      <c r="O82" s="55"/>
      <c r="P82" s="56"/>
      <c r="Q82" s="61"/>
      <c r="R82" s="72"/>
    </row>
    <row r="83" spans="1:18" ht="12.75">
      <c r="A83" s="6">
        <v>31321</v>
      </c>
      <c r="B83" s="6" t="s">
        <v>30</v>
      </c>
      <c r="C83" s="57"/>
      <c r="D83" s="58"/>
      <c r="E83" s="57">
        <v>560</v>
      </c>
      <c r="F83" s="58">
        <v>750</v>
      </c>
      <c r="G83" s="57">
        <v>143380</v>
      </c>
      <c r="H83" s="62">
        <v>148700</v>
      </c>
      <c r="I83" s="61"/>
      <c r="J83" s="56"/>
      <c r="K83" s="55"/>
      <c r="L83" s="56"/>
      <c r="M83" s="55"/>
      <c r="N83" s="56"/>
      <c r="O83" s="55"/>
      <c r="P83" s="56"/>
      <c r="Q83" s="61">
        <v>330</v>
      </c>
      <c r="R83" s="73">
        <v>330</v>
      </c>
    </row>
    <row r="84" spans="1:18" ht="12.75">
      <c r="A84" s="6">
        <v>31332</v>
      </c>
      <c r="B84" s="6" t="s">
        <v>31</v>
      </c>
      <c r="C84" s="57"/>
      <c r="D84" s="58"/>
      <c r="E84" s="57"/>
      <c r="F84" s="58"/>
      <c r="G84" s="57">
        <v>80</v>
      </c>
      <c r="H84" s="62">
        <v>10</v>
      </c>
      <c r="I84" s="61"/>
      <c r="J84" s="56"/>
      <c r="K84" s="55"/>
      <c r="L84" s="56"/>
      <c r="M84" s="55"/>
      <c r="N84" s="56"/>
      <c r="O84" s="55"/>
      <c r="P84" s="56"/>
      <c r="Q84" s="55"/>
      <c r="R84" s="72"/>
    </row>
    <row r="85" spans="1:18" ht="12.75">
      <c r="A85" s="10">
        <v>32</v>
      </c>
      <c r="B85" s="10" t="s">
        <v>32</v>
      </c>
      <c r="C85" s="55">
        <f>SUM(C86:C124)</f>
        <v>93376.29000000001</v>
      </c>
      <c r="D85" s="56">
        <f>SUM(D86:D124)</f>
        <v>93346</v>
      </c>
      <c r="E85" s="55">
        <f>SUM(E86:E124)</f>
        <v>39380</v>
      </c>
      <c r="F85" s="56">
        <f>SUM(F86:F124)</f>
        <v>34110</v>
      </c>
      <c r="G85" s="55">
        <f>SUM(G86:G124)</f>
        <v>6580</v>
      </c>
      <c r="H85" s="64">
        <f>H86+H87+H88+H89+H90+H91+H92+H93+H94+H95+H96+H97+H98+H99+H100+H101+H102+H103+H104+H105+H106+H107+H108+H109+H110+H111+H112+H113+H114+H115+H116+H117+H118+H119+H120+H121+H122+H123+H124</f>
        <v>6290</v>
      </c>
      <c r="I85" s="71">
        <f aca="true" t="shared" si="13" ref="I85:R85">I86+I87+I88+I89+I90+I91+I92+I93+I94+I95+I96+I97+I98+I99+I100+I101+I102+I103+I104+I105+I106+I107+I108+I109+I110+I111+I112+I113+I114+I115+I116+I117+I118+I119+I120+I121+I122+I124</f>
        <v>3190</v>
      </c>
      <c r="J85" s="64">
        <f t="shared" si="13"/>
        <v>3190</v>
      </c>
      <c r="K85" s="71">
        <f t="shared" si="13"/>
        <v>3320</v>
      </c>
      <c r="L85" s="64">
        <f t="shared" si="13"/>
        <v>1500</v>
      </c>
      <c r="M85" s="71">
        <f t="shared" si="13"/>
        <v>14000</v>
      </c>
      <c r="N85" s="64">
        <f t="shared" si="13"/>
        <v>16050</v>
      </c>
      <c r="O85" s="71">
        <f t="shared" si="13"/>
        <v>1330</v>
      </c>
      <c r="P85" s="64">
        <f t="shared" si="13"/>
        <v>1330</v>
      </c>
      <c r="Q85" s="71">
        <f t="shared" si="13"/>
        <v>4500</v>
      </c>
      <c r="R85" s="74">
        <f t="shared" si="13"/>
        <v>5000</v>
      </c>
    </row>
    <row r="86" spans="1:18" ht="12.75">
      <c r="A86" s="6">
        <v>32119</v>
      </c>
      <c r="B86" s="6" t="s">
        <v>96</v>
      </c>
      <c r="C86" s="57">
        <v>1060</v>
      </c>
      <c r="D86" s="58">
        <v>6760</v>
      </c>
      <c r="E86" s="57">
        <v>3980</v>
      </c>
      <c r="F86" s="58">
        <v>3000</v>
      </c>
      <c r="G86" s="57">
        <v>660</v>
      </c>
      <c r="H86" s="62">
        <v>660</v>
      </c>
      <c r="I86" s="61"/>
      <c r="J86" s="56"/>
      <c r="K86" s="61"/>
      <c r="L86" s="62"/>
      <c r="M86" s="55"/>
      <c r="N86" s="56"/>
      <c r="O86" s="55"/>
      <c r="P86" s="56"/>
      <c r="Q86" s="61">
        <v>400</v>
      </c>
      <c r="R86" s="73">
        <v>400</v>
      </c>
    </row>
    <row r="87" spans="1:18" ht="12.75">
      <c r="A87" s="6">
        <v>32121</v>
      </c>
      <c r="B87" s="6" t="s">
        <v>81</v>
      </c>
      <c r="C87" s="57">
        <v>35836.29</v>
      </c>
      <c r="D87" s="58">
        <v>26954</v>
      </c>
      <c r="E87" s="57"/>
      <c r="F87" s="58"/>
      <c r="G87" s="57"/>
      <c r="H87" s="62"/>
      <c r="I87" s="61"/>
      <c r="J87" s="56"/>
      <c r="K87" s="55"/>
      <c r="L87" s="56"/>
      <c r="M87" s="61">
        <v>2050</v>
      </c>
      <c r="N87" s="62">
        <v>50</v>
      </c>
      <c r="O87" s="55"/>
      <c r="P87" s="56"/>
      <c r="Q87" s="55"/>
      <c r="R87" s="72"/>
    </row>
    <row r="88" spans="1:18" ht="12.75">
      <c r="A88" s="6">
        <v>32131</v>
      </c>
      <c r="B88" s="6" t="s">
        <v>33</v>
      </c>
      <c r="C88" s="57">
        <v>530</v>
      </c>
      <c r="D88" s="58">
        <v>850</v>
      </c>
      <c r="E88" s="57">
        <v>800</v>
      </c>
      <c r="F88" s="58">
        <v>800</v>
      </c>
      <c r="G88" s="57"/>
      <c r="H88" s="62"/>
      <c r="I88" s="61"/>
      <c r="J88" s="56"/>
      <c r="K88" s="55"/>
      <c r="L88" s="56"/>
      <c r="M88" s="55"/>
      <c r="N88" s="56"/>
      <c r="O88" s="55"/>
      <c r="P88" s="56"/>
      <c r="Q88" s="55"/>
      <c r="R88" s="72"/>
    </row>
    <row r="89" spans="1:18" ht="12.75">
      <c r="A89" s="6">
        <v>32149</v>
      </c>
      <c r="B89" s="6" t="s">
        <v>34</v>
      </c>
      <c r="C89" s="57">
        <v>0</v>
      </c>
      <c r="D89" s="58">
        <v>0</v>
      </c>
      <c r="E89" s="57"/>
      <c r="F89" s="58"/>
      <c r="G89" s="57"/>
      <c r="H89" s="62"/>
      <c r="I89" s="61"/>
      <c r="J89" s="56"/>
      <c r="K89" s="55"/>
      <c r="L89" s="56"/>
      <c r="M89" s="55"/>
      <c r="N89" s="56"/>
      <c r="O89" s="55"/>
      <c r="P89" s="56"/>
      <c r="Q89" s="55"/>
      <c r="R89" s="72"/>
    </row>
    <row r="90" spans="1:18" ht="12.75">
      <c r="A90" s="6">
        <v>32211</v>
      </c>
      <c r="B90" s="6" t="s">
        <v>37</v>
      </c>
      <c r="C90" s="57">
        <v>530</v>
      </c>
      <c r="D90" s="58">
        <v>770</v>
      </c>
      <c r="E90" s="57">
        <v>800</v>
      </c>
      <c r="F90" s="58">
        <v>800</v>
      </c>
      <c r="G90" s="57"/>
      <c r="H90" s="62"/>
      <c r="I90" s="61"/>
      <c r="J90" s="56"/>
      <c r="K90" s="55"/>
      <c r="L90" s="56"/>
      <c r="M90" s="55"/>
      <c r="N90" s="56"/>
      <c r="O90" s="55"/>
      <c r="P90" s="56"/>
      <c r="Q90" s="55"/>
      <c r="R90" s="72"/>
    </row>
    <row r="91" spans="1:18" ht="12.75">
      <c r="A91" s="6">
        <v>32219</v>
      </c>
      <c r="B91" s="6" t="s">
        <v>95</v>
      </c>
      <c r="C91" s="57">
        <v>1990</v>
      </c>
      <c r="D91" s="58">
        <v>6200</v>
      </c>
      <c r="E91" s="57">
        <v>4640</v>
      </c>
      <c r="F91" s="58">
        <v>3000</v>
      </c>
      <c r="G91" s="57">
        <v>470</v>
      </c>
      <c r="H91" s="62">
        <v>1500</v>
      </c>
      <c r="I91" s="61">
        <v>660</v>
      </c>
      <c r="J91" s="62">
        <v>660</v>
      </c>
      <c r="K91" s="55"/>
      <c r="L91" s="56"/>
      <c r="M91" s="55"/>
      <c r="N91" s="56"/>
      <c r="O91" s="55"/>
      <c r="P91" s="56"/>
      <c r="Q91" s="61">
        <v>500</v>
      </c>
      <c r="R91" s="73">
        <v>1000</v>
      </c>
    </row>
    <row r="92" spans="1:18" ht="12.75">
      <c r="A92" s="6">
        <v>32224</v>
      </c>
      <c r="B92" s="6" t="s">
        <v>184</v>
      </c>
      <c r="C92" s="57">
        <v>70</v>
      </c>
      <c r="D92" s="58">
        <v>30</v>
      </c>
      <c r="E92" s="57">
        <v>930</v>
      </c>
      <c r="F92" s="58">
        <v>930</v>
      </c>
      <c r="G92" s="57"/>
      <c r="H92" s="62"/>
      <c r="I92" s="61"/>
      <c r="J92" s="56"/>
      <c r="K92" s="55"/>
      <c r="L92" s="56"/>
      <c r="M92" s="55"/>
      <c r="N92" s="56"/>
      <c r="O92" s="61"/>
      <c r="P92" s="62"/>
      <c r="Q92" s="61">
        <v>2500</v>
      </c>
      <c r="R92" s="73">
        <v>2500</v>
      </c>
    </row>
    <row r="93" spans="1:18" ht="12.75">
      <c r="A93" s="6">
        <v>32231</v>
      </c>
      <c r="B93" s="6" t="s">
        <v>39</v>
      </c>
      <c r="C93" s="57">
        <v>5040</v>
      </c>
      <c r="D93" s="58">
        <v>5000</v>
      </c>
      <c r="E93" s="57">
        <v>3720</v>
      </c>
      <c r="F93" s="58">
        <v>3000</v>
      </c>
      <c r="G93" s="57"/>
      <c r="H93" s="62"/>
      <c r="I93" s="61"/>
      <c r="J93" s="56"/>
      <c r="K93" s="55"/>
      <c r="L93" s="56"/>
      <c r="M93" s="55"/>
      <c r="N93" s="56"/>
      <c r="O93" s="55"/>
      <c r="P93" s="56"/>
      <c r="Q93" s="55"/>
      <c r="R93" s="72"/>
    </row>
    <row r="94" spans="1:18" ht="12.75">
      <c r="A94" s="6">
        <v>32233</v>
      </c>
      <c r="B94" s="6" t="s">
        <v>40</v>
      </c>
      <c r="C94" s="57">
        <v>7300</v>
      </c>
      <c r="D94" s="58">
        <v>10800</v>
      </c>
      <c r="E94" s="57">
        <v>6640</v>
      </c>
      <c r="F94" s="58">
        <v>5500</v>
      </c>
      <c r="G94" s="57"/>
      <c r="H94" s="62"/>
      <c r="I94" s="61"/>
      <c r="J94" s="56"/>
      <c r="K94" s="55"/>
      <c r="L94" s="56"/>
      <c r="M94" s="55"/>
      <c r="N94" s="56"/>
      <c r="O94" s="55"/>
      <c r="P94" s="56"/>
      <c r="Q94" s="55"/>
      <c r="R94" s="72"/>
    </row>
    <row r="95" spans="1:18" ht="12.75">
      <c r="A95" s="6">
        <v>32234</v>
      </c>
      <c r="B95" s="6" t="s">
        <v>41</v>
      </c>
      <c r="C95" s="57">
        <v>260</v>
      </c>
      <c r="D95" s="58">
        <v>250</v>
      </c>
      <c r="E95" s="57">
        <v>660</v>
      </c>
      <c r="F95" s="58">
        <v>660</v>
      </c>
      <c r="G95" s="57"/>
      <c r="H95" s="62"/>
      <c r="I95" s="61"/>
      <c r="J95" s="56"/>
      <c r="K95" s="55"/>
      <c r="L95" s="56"/>
      <c r="M95" s="55"/>
      <c r="N95" s="56"/>
      <c r="O95" s="55"/>
      <c r="P95" s="56"/>
      <c r="Q95" s="55"/>
      <c r="R95" s="72"/>
    </row>
    <row r="96" spans="1:18" ht="12.75">
      <c r="A96" s="6">
        <v>32239</v>
      </c>
      <c r="B96" s="6" t="s">
        <v>42</v>
      </c>
      <c r="C96" s="57">
        <v>0</v>
      </c>
      <c r="D96" s="58">
        <v>0</v>
      </c>
      <c r="E96" s="57"/>
      <c r="F96" s="58"/>
      <c r="G96" s="57"/>
      <c r="H96" s="62"/>
      <c r="I96" s="61"/>
      <c r="J96" s="56"/>
      <c r="K96" s="55"/>
      <c r="L96" s="56"/>
      <c r="M96" s="55"/>
      <c r="N96" s="56"/>
      <c r="O96" s="55"/>
      <c r="P96" s="56"/>
      <c r="Q96" s="55"/>
      <c r="R96" s="72"/>
    </row>
    <row r="97" spans="1:18" ht="12.75">
      <c r="A97" s="6">
        <v>32244</v>
      </c>
      <c r="B97" s="6" t="s">
        <v>82</v>
      </c>
      <c r="C97" s="57">
        <v>1330</v>
      </c>
      <c r="D97" s="58">
        <v>1000</v>
      </c>
      <c r="E97" s="57">
        <v>4640</v>
      </c>
      <c r="F97" s="58">
        <v>3000</v>
      </c>
      <c r="G97" s="57"/>
      <c r="H97" s="62"/>
      <c r="I97" s="61"/>
      <c r="J97" s="62"/>
      <c r="K97" s="55"/>
      <c r="L97" s="56"/>
      <c r="M97" s="55"/>
      <c r="N97" s="56"/>
      <c r="O97" s="55"/>
      <c r="P97" s="56"/>
      <c r="Q97" s="55"/>
      <c r="R97" s="72"/>
    </row>
    <row r="98" spans="1:18" ht="12.75">
      <c r="A98" s="6">
        <v>32251</v>
      </c>
      <c r="B98" s="6" t="s">
        <v>43</v>
      </c>
      <c r="C98" s="57">
        <v>130</v>
      </c>
      <c r="D98" s="58">
        <v>0</v>
      </c>
      <c r="E98" s="57">
        <v>400</v>
      </c>
      <c r="F98" s="58">
        <v>500</v>
      </c>
      <c r="G98" s="57"/>
      <c r="H98" s="62"/>
      <c r="I98" s="61"/>
      <c r="J98" s="58"/>
      <c r="K98" s="57"/>
      <c r="L98" s="58"/>
      <c r="M98" s="57"/>
      <c r="N98" s="58"/>
      <c r="O98" s="57"/>
      <c r="P98" s="58"/>
      <c r="Q98" s="57"/>
      <c r="R98" s="75"/>
    </row>
    <row r="99" spans="1:18" ht="12.75">
      <c r="A99" s="6">
        <v>32252</v>
      </c>
      <c r="B99" s="6" t="s">
        <v>44</v>
      </c>
      <c r="C99" s="57">
        <v>0</v>
      </c>
      <c r="D99" s="58">
        <v>0</v>
      </c>
      <c r="E99" s="57"/>
      <c r="F99" s="58"/>
      <c r="G99" s="57"/>
      <c r="H99" s="62"/>
      <c r="I99" s="61"/>
      <c r="J99" s="58"/>
      <c r="K99" s="57"/>
      <c r="L99" s="58"/>
      <c r="M99" s="57"/>
      <c r="N99" s="58"/>
      <c r="O99" s="57"/>
      <c r="P99" s="58"/>
      <c r="Q99" s="57"/>
      <c r="R99" s="75"/>
    </row>
    <row r="100" spans="1:18" ht="12.75">
      <c r="A100" s="6">
        <v>32271</v>
      </c>
      <c r="B100" s="6" t="s">
        <v>83</v>
      </c>
      <c r="C100" s="57">
        <v>130</v>
      </c>
      <c r="D100" s="58">
        <v>100</v>
      </c>
      <c r="E100" s="63">
        <v>400</v>
      </c>
      <c r="F100" s="58">
        <v>400</v>
      </c>
      <c r="G100" s="57"/>
      <c r="H100" s="62"/>
      <c r="I100" s="61"/>
      <c r="J100" s="58"/>
      <c r="K100" s="57"/>
      <c r="L100" s="58"/>
      <c r="M100" s="57"/>
      <c r="N100" s="58"/>
      <c r="O100" s="57"/>
      <c r="P100" s="58"/>
      <c r="Q100" s="57"/>
      <c r="R100" s="75"/>
    </row>
    <row r="101" spans="1:18" ht="12.75">
      <c r="A101" s="6">
        <v>32311</v>
      </c>
      <c r="B101" s="6" t="s">
        <v>84</v>
      </c>
      <c r="C101" s="57">
        <v>1060</v>
      </c>
      <c r="D101" s="58">
        <v>1000</v>
      </c>
      <c r="E101" s="57">
        <v>530</v>
      </c>
      <c r="F101" s="58">
        <v>530</v>
      </c>
      <c r="G101" s="57"/>
      <c r="H101" s="62"/>
      <c r="I101" s="61"/>
      <c r="J101" s="58"/>
      <c r="K101" s="57"/>
      <c r="L101" s="58"/>
      <c r="M101" s="57"/>
      <c r="N101" s="58"/>
      <c r="O101" s="57"/>
      <c r="P101" s="58"/>
      <c r="Q101" s="57"/>
      <c r="R101" s="75"/>
    </row>
    <row r="102" spans="1:18" ht="12.75">
      <c r="A102" s="6">
        <v>32313</v>
      </c>
      <c r="B102" s="6" t="s">
        <v>45</v>
      </c>
      <c r="C102" s="57">
        <v>400</v>
      </c>
      <c r="D102" s="58">
        <v>680</v>
      </c>
      <c r="E102" s="57">
        <v>800</v>
      </c>
      <c r="F102" s="58">
        <v>800</v>
      </c>
      <c r="G102" s="57"/>
      <c r="H102" s="62"/>
      <c r="I102" s="61"/>
      <c r="J102" s="58"/>
      <c r="K102" s="57"/>
      <c r="L102" s="58"/>
      <c r="M102" s="57"/>
      <c r="N102" s="58"/>
      <c r="O102" s="57"/>
      <c r="P102" s="58"/>
      <c r="Q102" s="57"/>
      <c r="R102" s="75"/>
    </row>
    <row r="103" spans="1:18" ht="12.75">
      <c r="A103" s="6">
        <v>32319</v>
      </c>
      <c r="B103" s="6" t="s">
        <v>46</v>
      </c>
      <c r="C103" s="57">
        <v>0</v>
      </c>
      <c r="D103" s="58">
        <v>0</v>
      </c>
      <c r="E103" s="57"/>
      <c r="F103" s="58"/>
      <c r="G103" s="57"/>
      <c r="H103" s="62"/>
      <c r="I103" s="61"/>
      <c r="J103" s="58"/>
      <c r="K103" s="57"/>
      <c r="L103" s="58"/>
      <c r="M103" s="57"/>
      <c r="N103" s="58"/>
      <c r="O103" s="57"/>
      <c r="P103" s="58"/>
      <c r="Q103" s="57"/>
      <c r="R103" s="75"/>
    </row>
    <row r="104" spans="1:18" ht="12.75">
      <c r="A104" s="6">
        <v>32329</v>
      </c>
      <c r="B104" s="6" t="s">
        <v>47</v>
      </c>
      <c r="C104" s="57">
        <v>1330</v>
      </c>
      <c r="D104" s="58">
        <v>1800</v>
      </c>
      <c r="E104" s="57">
        <v>1990</v>
      </c>
      <c r="F104" s="58">
        <v>3000</v>
      </c>
      <c r="G104" s="57"/>
      <c r="H104" s="62"/>
      <c r="I104" s="61"/>
      <c r="J104" s="58"/>
      <c r="K104" s="57"/>
      <c r="L104" s="58"/>
      <c r="M104" s="57"/>
      <c r="N104" s="58"/>
      <c r="O104" s="57"/>
      <c r="P104" s="58"/>
      <c r="Q104" s="57"/>
      <c r="R104" s="75"/>
    </row>
    <row r="105" spans="1:18" ht="12.75">
      <c r="A105" s="6">
        <v>32339</v>
      </c>
      <c r="B105" s="6" t="s">
        <v>48</v>
      </c>
      <c r="C105" s="57">
        <v>200</v>
      </c>
      <c r="D105" s="58">
        <v>120</v>
      </c>
      <c r="E105" s="57"/>
      <c r="F105" s="58"/>
      <c r="G105" s="57"/>
      <c r="H105" s="62"/>
      <c r="I105" s="61"/>
      <c r="J105" s="58"/>
      <c r="K105" s="57"/>
      <c r="L105" s="58"/>
      <c r="M105" s="57"/>
      <c r="N105" s="58"/>
      <c r="O105" s="57"/>
      <c r="P105" s="58"/>
      <c r="Q105" s="57"/>
      <c r="R105" s="75"/>
    </row>
    <row r="106" spans="1:18" ht="12.75">
      <c r="A106" s="6">
        <v>32349</v>
      </c>
      <c r="B106" s="6" t="s">
        <v>49</v>
      </c>
      <c r="C106" s="57">
        <v>3450</v>
      </c>
      <c r="D106" s="58">
        <v>5000</v>
      </c>
      <c r="E106" s="57">
        <v>2260</v>
      </c>
      <c r="F106" s="58">
        <v>1500</v>
      </c>
      <c r="G106" s="57"/>
      <c r="H106" s="62"/>
      <c r="I106" s="61"/>
      <c r="J106" s="58"/>
      <c r="K106" s="57"/>
      <c r="L106" s="58"/>
      <c r="M106" s="57"/>
      <c r="N106" s="58"/>
      <c r="O106" s="57"/>
      <c r="P106" s="58"/>
      <c r="Q106" s="57"/>
      <c r="R106" s="75"/>
    </row>
    <row r="107" spans="1:18" ht="12.75">
      <c r="A107" s="6">
        <v>32359</v>
      </c>
      <c r="B107" s="6" t="s">
        <v>50</v>
      </c>
      <c r="C107" s="57">
        <v>26280</v>
      </c>
      <c r="D107" s="58">
        <v>19500</v>
      </c>
      <c r="E107" s="57"/>
      <c r="F107" s="58"/>
      <c r="G107" s="57"/>
      <c r="H107" s="62"/>
      <c r="I107" s="61"/>
      <c r="J107" s="58"/>
      <c r="K107" s="57"/>
      <c r="L107" s="58"/>
      <c r="M107" s="57"/>
      <c r="N107" s="58"/>
      <c r="O107" s="57"/>
      <c r="P107" s="58"/>
      <c r="Q107" s="57"/>
      <c r="R107" s="75"/>
    </row>
    <row r="108" spans="1:18" ht="12.75">
      <c r="A108" s="6">
        <v>32361</v>
      </c>
      <c r="B108" s="6" t="s">
        <v>51</v>
      </c>
      <c r="C108" s="57">
        <v>3180</v>
      </c>
      <c r="D108" s="58">
        <v>2400</v>
      </c>
      <c r="E108" s="57"/>
      <c r="F108" s="58"/>
      <c r="G108" s="57"/>
      <c r="H108" s="62"/>
      <c r="I108" s="61"/>
      <c r="J108" s="58"/>
      <c r="K108" s="57"/>
      <c r="L108" s="58"/>
      <c r="M108" s="57"/>
      <c r="N108" s="58"/>
      <c r="O108" s="57"/>
      <c r="P108" s="58"/>
      <c r="Q108" s="57"/>
      <c r="R108" s="75"/>
    </row>
    <row r="109" spans="1:18" ht="12.75">
      <c r="A109" s="6">
        <v>32369</v>
      </c>
      <c r="B109" s="6" t="s">
        <v>52</v>
      </c>
      <c r="C109" s="57">
        <v>70</v>
      </c>
      <c r="D109" s="58">
        <v>0</v>
      </c>
      <c r="E109" s="57"/>
      <c r="F109" s="58"/>
      <c r="G109" s="57"/>
      <c r="H109" s="62"/>
      <c r="I109" s="61"/>
      <c r="J109" s="58"/>
      <c r="K109" s="57"/>
      <c r="L109" s="58"/>
      <c r="M109" s="57"/>
      <c r="N109" s="58"/>
      <c r="O109" s="57"/>
      <c r="P109" s="58"/>
      <c r="Q109" s="57"/>
      <c r="R109" s="75"/>
    </row>
    <row r="110" spans="1:18" ht="12.75">
      <c r="A110" s="6">
        <v>32371</v>
      </c>
      <c r="B110" s="6" t="s">
        <v>53</v>
      </c>
      <c r="C110" s="57">
        <v>0</v>
      </c>
      <c r="D110" s="58">
        <v>0</v>
      </c>
      <c r="E110" s="57"/>
      <c r="F110" s="58"/>
      <c r="G110" s="57"/>
      <c r="H110" s="62"/>
      <c r="I110" s="61"/>
      <c r="J110" s="58"/>
      <c r="K110" s="57"/>
      <c r="L110" s="58"/>
      <c r="M110" s="57"/>
      <c r="N110" s="58"/>
      <c r="O110" s="57"/>
      <c r="P110" s="58"/>
      <c r="Q110" s="57"/>
      <c r="R110" s="75"/>
    </row>
    <row r="111" spans="1:18" ht="12.75">
      <c r="A111" s="6">
        <v>32372</v>
      </c>
      <c r="B111" s="6" t="s">
        <v>54</v>
      </c>
      <c r="C111" s="57">
        <v>0</v>
      </c>
      <c r="D111" s="58">
        <v>0</v>
      </c>
      <c r="E111" s="57"/>
      <c r="F111" s="58"/>
      <c r="G111" s="57"/>
      <c r="H111" s="62"/>
      <c r="I111" s="61"/>
      <c r="J111" s="58"/>
      <c r="K111" s="57"/>
      <c r="L111" s="58"/>
      <c r="M111" s="57"/>
      <c r="N111" s="58"/>
      <c r="O111" s="57"/>
      <c r="P111" s="58"/>
      <c r="Q111" s="57"/>
      <c r="R111" s="75"/>
    </row>
    <row r="112" spans="1:18" ht="12.75">
      <c r="A112" s="6">
        <v>32379</v>
      </c>
      <c r="B112" s="6" t="s">
        <v>55</v>
      </c>
      <c r="C112" s="57">
        <v>130</v>
      </c>
      <c r="D112" s="58">
        <v>0</v>
      </c>
      <c r="E112" s="57">
        <v>270</v>
      </c>
      <c r="F112" s="58">
        <v>130</v>
      </c>
      <c r="G112" s="57"/>
      <c r="H112" s="62"/>
      <c r="I112" s="61"/>
      <c r="J112" s="58"/>
      <c r="K112" s="57"/>
      <c r="L112" s="58"/>
      <c r="M112" s="57"/>
      <c r="N112" s="58"/>
      <c r="O112" s="57"/>
      <c r="P112" s="58"/>
      <c r="Q112" s="57"/>
      <c r="R112" s="75"/>
    </row>
    <row r="113" spans="1:18" ht="12.75">
      <c r="A113" s="6">
        <v>32389</v>
      </c>
      <c r="B113" s="6" t="s">
        <v>56</v>
      </c>
      <c r="C113" s="57">
        <v>1060</v>
      </c>
      <c r="D113" s="58">
        <v>1800</v>
      </c>
      <c r="E113" s="57">
        <v>1600</v>
      </c>
      <c r="F113" s="58">
        <v>1000</v>
      </c>
      <c r="G113" s="57"/>
      <c r="H113" s="62"/>
      <c r="I113" s="61"/>
      <c r="J113" s="58"/>
      <c r="K113" s="57"/>
      <c r="L113" s="58"/>
      <c r="M113" s="57"/>
      <c r="N113" s="58"/>
      <c r="O113" s="57"/>
      <c r="P113" s="58"/>
      <c r="Q113" s="57"/>
      <c r="R113" s="75"/>
    </row>
    <row r="114" spans="1:18" ht="12.75">
      <c r="A114" s="6">
        <v>32391</v>
      </c>
      <c r="B114" s="6" t="s">
        <v>57</v>
      </c>
      <c r="C114" s="57">
        <v>70</v>
      </c>
      <c r="D114" s="58">
        <v>160</v>
      </c>
      <c r="E114" s="57">
        <v>260</v>
      </c>
      <c r="F114" s="58">
        <v>1000</v>
      </c>
      <c r="G114" s="57"/>
      <c r="H114" s="62"/>
      <c r="I114" s="61">
        <v>800</v>
      </c>
      <c r="J114" s="58">
        <v>800</v>
      </c>
      <c r="K114" s="57"/>
      <c r="L114" s="58"/>
      <c r="M114" s="57"/>
      <c r="N114" s="58"/>
      <c r="O114" s="57"/>
      <c r="P114" s="58"/>
      <c r="Q114" s="57"/>
      <c r="R114" s="75"/>
    </row>
    <row r="115" spans="1:18" ht="12.75">
      <c r="A115" s="6">
        <v>32399</v>
      </c>
      <c r="B115" s="6" t="s">
        <v>58</v>
      </c>
      <c r="C115" s="57">
        <v>70</v>
      </c>
      <c r="D115" s="58">
        <v>0</v>
      </c>
      <c r="E115" s="57">
        <v>2260</v>
      </c>
      <c r="F115" s="58">
        <v>3000</v>
      </c>
      <c r="G115" s="57"/>
      <c r="H115" s="62"/>
      <c r="I115" s="61">
        <v>400</v>
      </c>
      <c r="J115" s="58">
        <v>400</v>
      </c>
      <c r="K115" s="57"/>
      <c r="L115" s="58"/>
      <c r="M115" s="57"/>
      <c r="N115" s="58"/>
      <c r="O115" s="57"/>
      <c r="P115" s="58"/>
      <c r="Q115" s="57"/>
      <c r="R115" s="75"/>
    </row>
    <row r="116" spans="1:18" ht="12.75">
      <c r="A116" s="6">
        <v>32412</v>
      </c>
      <c r="B116" s="6" t="s">
        <v>85</v>
      </c>
      <c r="C116" s="57">
        <v>0</v>
      </c>
      <c r="D116" s="58">
        <v>0</v>
      </c>
      <c r="E116" s="57">
        <v>70</v>
      </c>
      <c r="F116" s="58">
        <v>60</v>
      </c>
      <c r="G116" s="57"/>
      <c r="H116" s="62"/>
      <c r="I116" s="61"/>
      <c r="J116" s="58"/>
      <c r="K116" s="57"/>
      <c r="L116" s="58"/>
      <c r="M116" s="57"/>
      <c r="N116" s="58"/>
      <c r="O116" s="57"/>
      <c r="P116" s="58"/>
      <c r="Q116" s="57"/>
      <c r="R116" s="75"/>
    </row>
    <row r="117" spans="1:18" ht="12.75">
      <c r="A117" s="6">
        <v>32922</v>
      </c>
      <c r="B117" s="6" t="s">
        <v>59</v>
      </c>
      <c r="C117" s="57">
        <v>1590</v>
      </c>
      <c r="D117" s="58">
        <v>2100</v>
      </c>
      <c r="E117" s="57"/>
      <c r="F117" s="58"/>
      <c r="G117" s="57"/>
      <c r="H117" s="62"/>
      <c r="I117" s="61"/>
      <c r="J117" s="58"/>
      <c r="K117" s="57"/>
      <c r="L117" s="58"/>
      <c r="M117" s="57"/>
      <c r="N117" s="58"/>
      <c r="O117" s="57"/>
      <c r="P117" s="58"/>
      <c r="Q117" s="57"/>
      <c r="R117" s="75"/>
    </row>
    <row r="118" spans="1:18" ht="12.75">
      <c r="A118" s="6">
        <v>32923</v>
      </c>
      <c r="B118" s="6" t="s">
        <v>86</v>
      </c>
      <c r="C118" s="57">
        <v>0</v>
      </c>
      <c r="D118" s="58">
        <v>0</v>
      </c>
      <c r="E118" s="57"/>
      <c r="F118" s="58"/>
      <c r="G118" s="57"/>
      <c r="H118" s="62"/>
      <c r="I118" s="61"/>
      <c r="J118" s="58"/>
      <c r="K118" s="57"/>
      <c r="L118" s="58"/>
      <c r="M118" s="57"/>
      <c r="N118" s="58"/>
      <c r="O118" s="57"/>
      <c r="P118" s="58"/>
      <c r="Q118" s="57"/>
      <c r="R118" s="75"/>
    </row>
    <row r="119" spans="1:18" ht="12.75">
      <c r="A119" s="6">
        <v>32931</v>
      </c>
      <c r="B119" s="6" t="s">
        <v>60</v>
      </c>
      <c r="C119" s="57">
        <v>70</v>
      </c>
      <c r="D119" s="58">
        <v>0</v>
      </c>
      <c r="E119" s="57">
        <v>400</v>
      </c>
      <c r="F119" s="58">
        <v>1000</v>
      </c>
      <c r="G119" s="57"/>
      <c r="H119" s="62"/>
      <c r="I119" s="61"/>
      <c r="J119" s="58"/>
      <c r="K119" s="57"/>
      <c r="L119" s="58"/>
      <c r="M119" s="57"/>
      <c r="N119" s="58"/>
      <c r="O119" s="57"/>
      <c r="P119" s="58"/>
      <c r="Q119" s="57"/>
      <c r="R119" s="75"/>
    </row>
    <row r="120" spans="1:18" ht="12.75">
      <c r="A120" s="6">
        <v>32941</v>
      </c>
      <c r="B120" s="6" t="s">
        <v>61</v>
      </c>
      <c r="C120" s="57">
        <v>70</v>
      </c>
      <c r="D120" s="58">
        <v>65</v>
      </c>
      <c r="E120" s="57"/>
      <c r="F120" s="58"/>
      <c r="G120" s="57"/>
      <c r="H120" s="62"/>
      <c r="I120" s="61"/>
      <c r="J120" s="58"/>
      <c r="K120" s="57"/>
      <c r="L120" s="58"/>
      <c r="M120" s="57"/>
      <c r="N120" s="58"/>
      <c r="O120" s="57"/>
      <c r="P120" s="58"/>
      <c r="Q120" s="57"/>
      <c r="R120" s="75"/>
    </row>
    <row r="121" spans="1:18" ht="12.75">
      <c r="A121" s="6">
        <v>32952</v>
      </c>
      <c r="B121" s="6" t="s">
        <v>87</v>
      </c>
      <c r="C121" s="57">
        <v>70</v>
      </c>
      <c r="D121" s="58">
        <v>7</v>
      </c>
      <c r="E121" s="57"/>
      <c r="F121" s="58"/>
      <c r="G121" s="57"/>
      <c r="H121" s="62"/>
      <c r="I121" s="61"/>
      <c r="J121" s="58"/>
      <c r="K121" s="57"/>
      <c r="L121" s="58"/>
      <c r="M121" s="57"/>
      <c r="N121" s="58"/>
      <c r="O121" s="57"/>
      <c r="P121" s="58"/>
      <c r="Q121" s="57"/>
      <c r="R121" s="75"/>
    </row>
    <row r="122" spans="1:18" ht="12.75">
      <c r="A122" s="6">
        <v>32955</v>
      </c>
      <c r="B122" s="6" t="s">
        <v>165</v>
      </c>
      <c r="C122" s="57">
        <v>0</v>
      </c>
      <c r="D122" s="58">
        <v>0</v>
      </c>
      <c r="E122" s="57"/>
      <c r="F122" s="58"/>
      <c r="G122" s="57">
        <v>3320</v>
      </c>
      <c r="H122" s="62">
        <v>2000</v>
      </c>
      <c r="I122" s="61"/>
      <c r="J122" s="58"/>
      <c r="K122" s="57"/>
      <c r="L122" s="58"/>
      <c r="M122" s="57"/>
      <c r="N122" s="58"/>
      <c r="O122" s="57"/>
      <c r="P122" s="58"/>
      <c r="Q122" s="57"/>
      <c r="R122" s="75"/>
    </row>
    <row r="123" spans="1:18" ht="12.75">
      <c r="A123" s="6">
        <v>32961</v>
      </c>
      <c r="B123" s="6" t="s">
        <v>183</v>
      </c>
      <c r="C123" s="57">
        <v>0</v>
      </c>
      <c r="D123" s="58">
        <v>0</v>
      </c>
      <c r="E123" s="57"/>
      <c r="F123" s="58"/>
      <c r="G123" s="57">
        <v>2130</v>
      </c>
      <c r="H123" s="62">
        <v>2130</v>
      </c>
      <c r="I123" s="61"/>
      <c r="J123" s="58"/>
      <c r="K123" s="57"/>
      <c r="L123" s="58"/>
      <c r="M123" s="57"/>
      <c r="N123" s="58"/>
      <c r="O123" s="57"/>
      <c r="P123" s="58"/>
      <c r="Q123" s="57"/>
      <c r="R123" s="75"/>
    </row>
    <row r="124" spans="1:18" ht="12.75">
      <c r="A124" s="6">
        <v>32999</v>
      </c>
      <c r="B124" s="6" t="s">
        <v>62</v>
      </c>
      <c r="C124" s="57">
        <v>70</v>
      </c>
      <c r="D124" s="58">
        <v>0</v>
      </c>
      <c r="E124" s="57">
        <v>1330</v>
      </c>
      <c r="F124" s="58">
        <v>500</v>
      </c>
      <c r="G124" s="57"/>
      <c r="H124" s="62"/>
      <c r="I124" s="61">
        <v>1330</v>
      </c>
      <c r="J124" s="58">
        <v>1330</v>
      </c>
      <c r="K124" s="57">
        <v>3320</v>
      </c>
      <c r="L124" s="58">
        <v>1500</v>
      </c>
      <c r="M124" s="57">
        <v>11950</v>
      </c>
      <c r="N124" s="58">
        <v>16000</v>
      </c>
      <c r="O124" s="57">
        <v>1330</v>
      </c>
      <c r="P124" s="58">
        <v>1330</v>
      </c>
      <c r="Q124" s="57">
        <v>1100</v>
      </c>
      <c r="R124" s="75">
        <v>1100</v>
      </c>
    </row>
    <row r="125" spans="1:18" ht="12.75">
      <c r="A125" s="10">
        <v>34</v>
      </c>
      <c r="B125" s="10" t="s">
        <v>63</v>
      </c>
      <c r="C125" s="55">
        <f>SUM(C126:C128)</f>
        <v>270</v>
      </c>
      <c r="D125" s="56">
        <f>SUM(D126:D128)</f>
        <v>300</v>
      </c>
      <c r="E125" s="55">
        <f>SUM(E126:E128)</f>
        <v>740</v>
      </c>
      <c r="F125" s="56">
        <f>SUM(F126:F128)</f>
        <v>740</v>
      </c>
      <c r="G125" s="55">
        <f>SUM(G126:G128)</f>
        <v>1990</v>
      </c>
      <c r="H125" s="64">
        <f>H126+H127+H128</f>
        <v>1990</v>
      </c>
      <c r="I125" s="71">
        <f>I126+I127+I128</f>
        <v>0</v>
      </c>
      <c r="J125" s="64">
        <f>J126+J127+J128</f>
        <v>0</v>
      </c>
      <c r="K125" s="71">
        <f>K126+K127+K128</f>
        <v>0</v>
      </c>
      <c r="L125" s="64">
        <f>L126+L127+L128</f>
        <v>0</v>
      </c>
      <c r="M125" s="55"/>
      <c r="N125" s="56"/>
      <c r="O125" s="55"/>
      <c r="P125" s="56"/>
      <c r="Q125" s="55"/>
      <c r="R125" s="72"/>
    </row>
    <row r="126" spans="1:18" ht="12.75">
      <c r="A126" s="6">
        <v>34311</v>
      </c>
      <c r="B126" s="6" t="s">
        <v>64</v>
      </c>
      <c r="C126" s="57">
        <v>260</v>
      </c>
      <c r="D126" s="58">
        <v>300</v>
      </c>
      <c r="E126" s="57">
        <v>740</v>
      </c>
      <c r="F126" s="58">
        <v>740</v>
      </c>
      <c r="G126" s="57"/>
      <c r="H126" s="62"/>
      <c r="I126" s="61"/>
      <c r="J126" s="58"/>
      <c r="K126" s="57"/>
      <c r="L126" s="58"/>
      <c r="M126" s="57"/>
      <c r="N126" s="58"/>
      <c r="O126" s="57"/>
      <c r="P126" s="58"/>
      <c r="Q126" s="57"/>
      <c r="R126" s="75"/>
    </row>
    <row r="127" spans="1:18" ht="12.75">
      <c r="A127" s="6">
        <v>34339</v>
      </c>
      <c r="B127" s="6" t="s">
        <v>65</v>
      </c>
      <c r="C127" s="57">
        <v>10</v>
      </c>
      <c r="D127" s="58">
        <v>0</v>
      </c>
      <c r="E127" s="57"/>
      <c r="F127" s="58"/>
      <c r="G127" s="57">
        <v>1990</v>
      </c>
      <c r="H127" s="62">
        <v>1990</v>
      </c>
      <c r="I127" s="61"/>
      <c r="J127" s="58"/>
      <c r="K127" s="57"/>
      <c r="L127" s="58"/>
      <c r="M127" s="57"/>
      <c r="N127" s="58"/>
      <c r="O127" s="57"/>
      <c r="P127" s="58"/>
      <c r="Q127" s="57"/>
      <c r="R127" s="75"/>
    </row>
    <row r="128" spans="1:18" ht="12.75">
      <c r="A128" s="6">
        <v>34349</v>
      </c>
      <c r="B128" s="6" t="s">
        <v>88</v>
      </c>
      <c r="C128" s="57"/>
      <c r="D128" s="58"/>
      <c r="E128" s="57"/>
      <c r="F128" s="58"/>
      <c r="G128" s="57"/>
      <c r="H128" s="62"/>
      <c r="I128" s="61"/>
      <c r="J128" s="58"/>
      <c r="K128" s="57"/>
      <c r="L128" s="58"/>
      <c r="M128" s="57"/>
      <c r="N128" s="58"/>
      <c r="O128" s="57"/>
      <c r="P128" s="58"/>
      <c r="Q128" s="57"/>
      <c r="R128" s="75"/>
    </row>
    <row r="129" spans="1:18" ht="12.75">
      <c r="A129" s="6"/>
      <c r="B129" s="6"/>
      <c r="C129" s="57"/>
      <c r="D129" s="58"/>
      <c r="E129" s="57"/>
      <c r="F129" s="58"/>
      <c r="G129" s="57"/>
      <c r="H129" s="62"/>
      <c r="I129" s="61"/>
      <c r="J129" s="58"/>
      <c r="K129" s="57"/>
      <c r="L129" s="58"/>
      <c r="M129" s="57"/>
      <c r="N129" s="58"/>
      <c r="O129" s="57"/>
      <c r="P129" s="58"/>
      <c r="Q129" s="57"/>
      <c r="R129" s="75"/>
    </row>
    <row r="130" spans="1:18" ht="12.75">
      <c r="A130" s="10"/>
      <c r="B130" s="10" t="s">
        <v>111</v>
      </c>
      <c r="C130" s="55">
        <f>C133+C78</f>
        <v>93646.29000000001</v>
      </c>
      <c r="D130" s="56">
        <f>SUM(D78+T128)</f>
        <v>93646</v>
      </c>
      <c r="E130" s="55">
        <f>SUM(E78+E133)</f>
        <v>54460</v>
      </c>
      <c r="F130" s="56">
        <f>SUM(F78+F133)</f>
        <v>50800</v>
      </c>
      <c r="G130" s="55">
        <f>G133+G78</f>
        <v>1055080</v>
      </c>
      <c r="H130" s="56">
        <f>SUM(H78+H133)</f>
        <v>1074790</v>
      </c>
      <c r="I130" s="71">
        <f aca="true" t="shared" si="14" ref="I130:R130">I78</f>
        <v>3190</v>
      </c>
      <c r="J130" s="64">
        <f t="shared" si="14"/>
        <v>3190</v>
      </c>
      <c r="K130" s="71">
        <f t="shared" si="14"/>
        <v>3320</v>
      </c>
      <c r="L130" s="64">
        <f t="shared" si="14"/>
        <v>1500</v>
      </c>
      <c r="M130" s="55">
        <f t="shared" si="14"/>
        <v>28400</v>
      </c>
      <c r="N130" s="56">
        <f t="shared" si="14"/>
        <v>16550</v>
      </c>
      <c r="O130" s="55">
        <f t="shared" si="14"/>
        <v>1330</v>
      </c>
      <c r="P130" s="56">
        <f t="shared" si="14"/>
        <v>1330</v>
      </c>
      <c r="Q130" s="55">
        <f t="shared" si="14"/>
        <v>7030</v>
      </c>
      <c r="R130" s="72">
        <f t="shared" si="14"/>
        <v>7530</v>
      </c>
    </row>
    <row r="131" spans="1:18" ht="12.75">
      <c r="A131" s="21"/>
      <c r="B131" s="21"/>
      <c r="C131" s="59"/>
      <c r="D131" s="59"/>
      <c r="E131" s="59"/>
      <c r="F131" s="59"/>
      <c r="G131" s="60"/>
      <c r="H131" s="60"/>
      <c r="I131" s="42"/>
      <c r="J131" s="24"/>
      <c r="K131" s="24"/>
      <c r="L131" s="24"/>
      <c r="M131" s="24"/>
      <c r="N131" s="24"/>
      <c r="O131" s="24"/>
      <c r="P131" s="24"/>
      <c r="Q131" s="60"/>
      <c r="R131" s="60"/>
    </row>
    <row r="132" spans="1:18" ht="12.75">
      <c r="A132" s="24"/>
      <c r="B132" s="24"/>
      <c r="C132" s="60"/>
      <c r="D132" s="60"/>
      <c r="E132" s="60"/>
      <c r="F132" s="60"/>
      <c r="G132" s="60"/>
      <c r="H132" s="60"/>
      <c r="I132" s="42"/>
      <c r="J132" s="24"/>
      <c r="K132" s="24"/>
      <c r="L132" s="24"/>
      <c r="M132" s="24"/>
      <c r="N132" s="24"/>
      <c r="O132" s="24"/>
      <c r="P132" s="24"/>
      <c r="Q132" s="60"/>
      <c r="R132" s="60"/>
    </row>
    <row r="133" spans="1:18" ht="12.75">
      <c r="A133" s="10">
        <v>4</v>
      </c>
      <c r="B133" s="10" t="s">
        <v>103</v>
      </c>
      <c r="C133" s="55">
        <f>SUM(C134+S137)</f>
        <v>0</v>
      </c>
      <c r="D133" s="56">
        <f>SUM(D134+T137)</f>
        <v>0</v>
      </c>
      <c r="E133" s="55">
        <f>SUM(E134+V137)</f>
        <v>6380</v>
      </c>
      <c r="F133" s="56">
        <f>SUM(F134+W137)</f>
        <v>6200</v>
      </c>
      <c r="G133" s="65">
        <f>SUM(G134+V137)</f>
        <v>660</v>
      </c>
      <c r="H133" s="66">
        <f>H134</f>
        <v>700</v>
      </c>
      <c r="I133" s="71">
        <f>I134</f>
        <v>0</v>
      </c>
      <c r="J133" s="64">
        <f>J134</f>
        <v>0</v>
      </c>
      <c r="K133" s="71">
        <f>K134</f>
        <v>0</v>
      </c>
      <c r="L133" s="64">
        <f>L134</f>
        <v>0</v>
      </c>
      <c r="M133" s="71">
        <v>0</v>
      </c>
      <c r="N133" s="64">
        <v>0</v>
      </c>
      <c r="O133" s="71">
        <v>0</v>
      </c>
      <c r="P133" s="64">
        <f>P134</f>
        <v>0</v>
      </c>
      <c r="Q133" s="71">
        <v>0</v>
      </c>
      <c r="R133" s="64">
        <v>0</v>
      </c>
    </row>
    <row r="134" spans="1:18" ht="12.75">
      <c r="A134" s="10">
        <v>42</v>
      </c>
      <c r="B134" s="10" t="s">
        <v>115</v>
      </c>
      <c r="C134" s="55">
        <f aca="true" t="shared" si="15" ref="C134:M134">C135+C136+C137+C138+C139+C140</f>
        <v>0</v>
      </c>
      <c r="D134" s="56">
        <f t="shared" si="15"/>
        <v>0</v>
      </c>
      <c r="E134" s="55">
        <f t="shared" si="15"/>
        <v>6380</v>
      </c>
      <c r="F134" s="56">
        <f>F135+F136+F137+F138+F139+F140</f>
        <v>6200</v>
      </c>
      <c r="G134" s="65">
        <f t="shared" si="15"/>
        <v>660</v>
      </c>
      <c r="H134" s="67">
        <f t="shared" si="15"/>
        <v>700</v>
      </c>
      <c r="I134" s="55">
        <f t="shared" si="15"/>
        <v>0</v>
      </c>
      <c r="J134" s="56">
        <f t="shared" si="15"/>
        <v>0</v>
      </c>
      <c r="K134" s="55">
        <f t="shared" si="15"/>
        <v>0</v>
      </c>
      <c r="L134" s="56">
        <f t="shared" si="15"/>
        <v>0</v>
      </c>
      <c r="M134" s="55">
        <f t="shared" si="15"/>
        <v>0</v>
      </c>
      <c r="N134" s="64">
        <v>0</v>
      </c>
      <c r="O134" s="71">
        <v>0</v>
      </c>
      <c r="P134" s="64">
        <f>P135+P136+P137+P138+P139+P140</f>
        <v>0</v>
      </c>
      <c r="Q134" s="71">
        <v>0</v>
      </c>
      <c r="R134" s="64">
        <v>0</v>
      </c>
    </row>
    <row r="135" spans="1:18" ht="12.75">
      <c r="A135" s="12">
        <v>42211</v>
      </c>
      <c r="B135" s="12" t="s">
        <v>161</v>
      </c>
      <c r="C135" s="61"/>
      <c r="D135" s="62"/>
      <c r="E135" s="61">
        <v>3190</v>
      </c>
      <c r="F135" s="62">
        <v>1500</v>
      </c>
      <c r="G135" s="68"/>
      <c r="H135" s="66"/>
      <c r="I135" s="61"/>
      <c r="J135" s="62"/>
      <c r="K135" s="61"/>
      <c r="L135" s="62"/>
      <c r="M135" s="61"/>
      <c r="N135" s="62"/>
      <c r="O135" s="61"/>
      <c r="P135" s="62"/>
      <c r="Q135" s="61"/>
      <c r="R135" s="62"/>
    </row>
    <row r="136" spans="1:18" ht="12.75">
      <c r="A136" s="12">
        <v>42261</v>
      </c>
      <c r="B136" s="12" t="s">
        <v>179</v>
      </c>
      <c r="C136" s="61"/>
      <c r="D136" s="62"/>
      <c r="E136" s="61"/>
      <c r="F136" s="62"/>
      <c r="G136" s="68"/>
      <c r="H136" s="66"/>
      <c r="I136" s="61"/>
      <c r="J136" s="62"/>
      <c r="K136" s="61"/>
      <c r="L136" s="62"/>
      <c r="M136" s="61"/>
      <c r="N136" s="62"/>
      <c r="O136" s="61"/>
      <c r="P136" s="62"/>
      <c r="Q136" s="61"/>
      <c r="R136" s="62"/>
    </row>
    <row r="137" spans="1:18" ht="12.75">
      <c r="A137" s="12">
        <v>42262</v>
      </c>
      <c r="B137" s="12" t="s">
        <v>178</v>
      </c>
      <c r="C137" s="61"/>
      <c r="D137" s="62"/>
      <c r="E137" s="61"/>
      <c r="F137" s="62"/>
      <c r="G137" s="68"/>
      <c r="H137" s="66"/>
      <c r="I137" s="61"/>
      <c r="J137" s="62"/>
      <c r="K137" s="61"/>
      <c r="L137" s="62"/>
      <c r="M137" s="61"/>
      <c r="N137" s="62"/>
      <c r="O137" s="61"/>
      <c r="P137" s="62"/>
      <c r="Q137" s="61"/>
      <c r="R137" s="62"/>
    </row>
    <row r="138" spans="1:18" ht="12.75">
      <c r="A138" s="6">
        <v>42273</v>
      </c>
      <c r="B138" s="6" t="s">
        <v>100</v>
      </c>
      <c r="C138" s="61"/>
      <c r="D138" s="62"/>
      <c r="E138" s="57">
        <v>1860</v>
      </c>
      <c r="F138" s="58">
        <v>4000</v>
      </c>
      <c r="G138" s="69"/>
      <c r="H138" s="66"/>
      <c r="I138" s="61"/>
      <c r="J138" s="58"/>
      <c r="K138" s="57"/>
      <c r="L138" s="58"/>
      <c r="M138" s="57"/>
      <c r="N138" s="58"/>
      <c r="O138" s="57"/>
      <c r="P138" s="58"/>
      <c r="Q138" s="57"/>
      <c r="R138" s="58"/>
    </row>
    <row r="139" spans="1:18" ht="12.75">
      <c r="A139" s="6">
        <v>42411</v>
      </c>
      <c r="B139" s="6" t="s">
        <v>101</v>
      </c>
      <c r="C139" s="61"/>
      <c r="D139" s="62"/>
      <c r="E139" s="57">
        <v>1330</v>
      </c>
      <c r="F139" s="58">
        <v>700</v>
      </c>
      <c r="G139" s="69">
        <v>660</v>
      </c>
      <c r="H139" s="70">
        <v>700</v>
      </c>
      <c r="I139" s="61"/>
      <c r="J139" s="58"/>
      <c r="K139" s="57"/>
      <c r="L139" s="58"/>
      <c r="M139" s="57"/>
      <c r="N139" s="58"/>
      <c r="O139" s="57"/>
      <c r="P139" s="58"/>
      <c r="Q139" s="57"/>
      <c r="R139" s="58"/>
    </row>
    <row r="140" spans="1:18" ht="12.75">
      <c r="A140" s="6">
        <v>42621</v>
      </c>
      <c r="B140" s="6" t="s">
        <v>121</v>
      </c>
      <c r="C140" s="61"/>
      <c r="D140" s="62"/>
      <c r="E140" s="57"/>
      <c r="F140" s="58"/>
      <c r="G140" s="69"/>
      <c r="H140" s="70"/>
      <c r="I140" s="61"/>
      <c r="J140" s="58"/>
      <c r="K140" s="57"/>
      <c r="L140" s="58"/>
      <c r="M140" s="57"/>
      <c r="N140" s="58"/>
      <c r="O140" s="57"/>
      <c r="P140" s="58"/>
      <c r="Q140" s="57"/>
      <c r="R140" s="58"/>
    </row>
    <row r="141" spans="1:18" ht="12.75">
      <c r="A141" s="10"/>
      <c r="B141" s="10" t="s">
        <v>110</v>
      </c>
      <c r="C141" s="55">
        <f>SUM(C133+S140)</f>
        <v>0</v>
      </c>
      <c r="D141" s="56">
        <f>SUM(D133+T140)</f>
        <v>0</v>
      </c>
      <c r="E141" s="55">
        <f>SUM(E133+V140)</f>
        <v>6380</v>
      </c>
      <c r="F141" s="56">
        <f>SUM(F133+W140)</f>
        <v>6200</v>
      </c>
      <c r="G141" s="65">
        <f>SUM(G133+V140)</f>
        <v>660</v>
      </c>
      <c r="H141" s="67">
        <f>H134</f>
        <v>700</v>
      </c>
      <c r="I141" s="71">
        <f>I133</f>
        <v>0</v>
      </c>
      <c r="J141" s="64">
        <f>J133</f>
        <v>0</v>
      </c>
      <c r="K141" s="71">
        <f>K133</f>
        <v>0</v>
      </c>
      <c r="L141" s="64">
        <f>L133</f>
        <v>0</v>
      </c>
      <c r="M141" s="71">
        <v>0</v>
      </c>
      <c r="N141" s="64">
        <v>0</v>
      </c>
      <c r="O141" s="71">
        <v>0</v>
      </c>
      <c r="P141" s="64">
        <f>P133</f>
        <v>0</v>
      </c>
      <c r="Q141" s="71">
        <v>0</v>
      </c>
      <c r="R141" s="64">
        <v>0</v>
      </c>
    </row>
    <row r="142" spans="1:18" ht="12.75">
      <c r="A142" s="21"/>
      <c r="B142" s="21"/>
      <c r="C142" s="21"/>
      <c r="D142" s="21"/>
      <c r="E142" s="21"/>
      <c r="F142" s="21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ht="12.75">
      <c r="A143" s="28" t="s">
        <v>192</v>
      </c>
      <c r="B143" s="27"/>
      <c r="D143" s="27"/>
      <c r="F143" s="27"/>
      <c r="H143" s="27"/>
      <c r="J143" s="27"/>
      <c r="L143" s="27"/>
      <c r="N143" s="27"/>
      <c r="P143" s="27"/>
      <c r="R143" s="27"/>
    </row>
    <row r="144" spans="1:18" ht="12.75">
      <c r="A144" s="27"/>
      <c r="B144" s="27"/>
      <c r="D144" s="27"/>
      <c r="F144" s="27"/>
      <c r="H144" s="27"/>
      <c r="J144" s="27"/>
      <c r="L144" s="27"/>
      <c r="N144" s="27"/>
      <c r="P144" s="27"/>
      <c r="R144" s="27"/>
    </row>
    <row r="145" spans="1:18" ht="12.75">
      <c r="A145" s="27"/>
      <c r="B145" s="27"/>
      <c r="D145" s="27"/>
      <c r="F145" s="27"/>
      <c r="H145" s="27"/>
      <c r="J145" s="27"/>
      <c r="L145" s="27"/>
      <c r="N145" s="28" t="s">
        <v>182</v>
      </c>
      <c r="P145" s="27"/>
      <c r="R145" s="27"/>
    </row>
    <row r="146" spans="1:18" ht="12.75">
      <c r="A146" s="27"/>
      <c r="B146" s="27"/>
      <c r="D146" s="27"/>
      <c r="F146" s="27"/>
      <c r="H146" s="27"/>
      <c r="J146" s="27"/>
      <c r="L146" s="27"/>
      <c r="N146" s="28" t="s">
        <v>181</v>
      </c>
      <c r="P146" s="27"/>
      <c r="R146" s="27"/>
    </row>
    <row r="147" spans="1:18" ht="12.75">
      <c r="A147" s="27"/>
      <c r="B147" s="27"/>
      <c r="D147" s="27"/>
      <c r="F147" s="27"/>
      <c r="H147" s="27"/>
      <c r="J147" s="27"/>
      <c r="L147" s="27"/>
      <c r="N147" s="27"/>
      <c r="P147" s="27"/>
      <c r="R147" s="27"/>
    </row>
    <row r="148" spans="1:18" ht="12.75">
      <c r="A148" s="27"/>
      <c r="B148" s="27"/>
      <c r="D148" s="27"/>
      <c r="F148" s="27"/>
      <c r="H148" s="27"/>
      <c r="J148" s="27"/>
      <c r="L148" s="27"/>
      <c r="N148" s="27"/>
      <c r="P148" s="27"/>
      <c r="R148" s="27"/>
    </row>
    <row r="149" spans="1:18" ht="12.75">
      <c r="A149" s="27"/>
      <c r="B149" s="27"/>
      <c r="D149" s="27"/>
      <c r="F149" s="27"/>
      <c r="H149" s="27"/>
      <c r="J149" s="27"/>
      <c r="L149" s="27"/>
      <c r="N149" s="27"/>
      <c r="P149" s="27"/>
      <c r="R149" s="27"/>
    </row>
    <row r="150" spans="1:18" ht="12.75">
      <c r="A150" s="27"/>
      <c r="B150" s="27"/>
      <c r="D150" s="27"/>
      <c r="F150" s="27"/>
      <c r="H150" s="27"/>
      <c r="J150" s="27"/>
      <c r="L150" s="27"/>
      <c r="N150" s="27"/>
      <c r="P150" s="27"/>
      <c r="R150" s="27"/>
    </row>
    <row r="151" spans="1:18" ht="12.75">
      <c r="A151" s="27"/>
      <c r="B151" s="27"/>
      <c r="D151" s="27"/>
      <c r="F151" s="27"/>
      <c r="H151" s="27"/>
      <c r="J151" s="27"/>
      <c r="L151" s="27"/>
      <c r="N151" s="27"/>
      <c r="P151" s="27"/>
      <c r="R151" s="27"/>
    </row>
    <row r="152" spans="1:18" ht="12.75">
      <c r="A152" s="27"/>
      <c r="B152" s="27"/>
      <c r="D152" s="27"/>
      <c r="F152" s="27"/>
      <c r="H152" s="27"/>
      <c r="J152" s="27"/>
      <c r="L152" s="27"/>
      <c r="N152" s="27"/>
      <c r="P152" s="27"/>
      <c r="R152" s="27"/>
    </row>
    <row r="153" spans="1:18" ht="12.75">
      <c r="A153" s="27"/>
      <c r="B153" s="27"/>
      <c r="D153" s="27"/>
      <c r="F153" s="27"/>
      <c r="H153" s="27"/>
      <c r="J153" s="27"/>
      <c r="L153" s="27"/>
      <c r="N153" s="27"/>
      <c r="P153" s="27"/>
      <c r="R153" s="27"/>
    </row>
    <row r="154" spans="1:18" ht="12.75">
      <c r="A154" s="27"/>
      <c r="B154" s="27"/>
      <c r="D154" s="27"/>
      <c r="F154" s="27"/>
      <c r="H154" s="27"/>
      <c r="J154" s="27"/>
      <c r="L154" s="27"/>
      <c r="N154" s="27"/>
      <c r="P154" s="27"/>
      <c r="R154" s="27"/>
    </row>
    <row r="155" spans="1:18" ht="12.75">
      <c r="A155" s="27"/>
      <c r="B155" s="27"/>
      <c r="D155" s="27"/>
      <c r="F155" s="27"/>
      <c r="H155" s="27"/>
      <c r="J155" s="27"/>
      <c r="L155" s="27"/>
      <c r="N155" s="27"/>
      <c r="P155" s="27"/>
      <c r="R155" s="27"/>
    </row>
    <row r="156" spans="1:18" ht="12.75">
      <c r="A156" s="27"/>
      <c r="B156" s="27"/>
      <c r="D156" s="27"/>
      <c r="F156" s="27"/>
      <c r="H156" s="27"/>
      <c r="J156" s="27"/>
      <c r="L156" s="27"/>
      <c r="N156" s="27"/>
      <c r="P156" s="27"/>
      <c r="R156" s="27"/>
    </row>
    <row r="157" spans="1:18" ht="12.75">
      <c r="A157" s="27"/>
      <c r="B157" s="27"/>
      <c r="D157" s="27"/>
      <c r="F157" s="27"/>
      <c r="H157" s="27"/>
      <c r="J157" s="27"/>
      <c r="L157" s="27"/>
      <c r="N157" s="27"/>
      <c r="P157" s="27"/>
      <c r="R157" s="27"/>
    </row>
    <row r="158" spans="1:18" ht="12.75">
      <c r="A158" s="27"/>
      <c r="B158" s="27"/>
      <c r="D158" s="27"/>
      <c r="F158" s="27"/>
      <c r="H158" s="27"/>
      <c r="J158" s="27"/>
      <c r="L158" s="27"/>
      <c r="N158" s="27"/>
      <c r="P158" s="27"/>
      <c r="R158" s="27"/>
    </row>
    <row r="159" spans="1:18" ht="12.75">
      <c r="A159" s="27"/>
      <c r="B159" s="27"/>
      <c r="D159" s="27"/>
      <c r="F159" s="27"/>
      <c r="H159" s="27"/>
      <c r="J159" s="27"/>
      <c r="L159" s="27"/>
      <c r="N159" s="27"/>
      <c r="P159" s="27"/>
      <c r="R159" s="27"/>
    </row>
    <row r="160" spans="1:18" ht="12.75">
      <c r="A160" s="27"/>
      <c r="B160" s="27"/>
      <c r="D160" s="27"/>
      <c r="F160" s="27"/>
      <c r="H160" s="27"/>
      <c r="J160" s="27"/>
      <c r="L160" s="27"/>
      <c r="N160" s="27"/>
      <c r="P160" s="27"/>
      <c r="R160" s="27"/>
    </row>
    <row r="161" spans="1:18" ht="12.75">
      <c r="A161" s="27"/>
      <c r="B161" s="27"/>
      <c r="D161" s="27"/>
      <c r="F161" s="27"/>
      <c r="H161" s="27"/>
      <c r="J161" s="27"/>
      <c r="L161" s="27"/>
      <c r="N161" s="27"/>
      <c r="P161" s="27"/>
      <c r="R161" s="27"/>
    </row>
    <row r="162" spans="1:18" ht="12.75">
      <c r="A162" s="27"/>
      <c r="B162" s="27"/>
      <c r="D162" s="27"/>
      <c r="F162" s="27"/>
      <c r="H162" s="27"/>
      <c r="J162" s="27"/>
      <c r="L162" s="27"/>
      <c r="N162" s="27"/>
      <c r="P162" s="27"/>
      <c r="R162" s="27"/>
    </row>
    <row r="163" spans="1:18" ht="12.75">
      <c r="A163" s="27"/>
      <c r="B163" s="27"/>
      <c r="D163" s="27"/>
      <c r="F163" s="27"/>
      <c r="H163" s="27"/>
      <c r="J163" s="27"/>
      <c r="L163" s="27"/>
      <c r="N163" s="27"/>
      <c r="P163" s="27"/>
      <c r="R163" s="27"/>
    </row>
    <row r="164" spans="1:18" ht="12.75">
      <c r="A164" s="27"/>
      <c r="B164" s="27"/>
      <c r="D164" s="27"/>
      <c r="F164" s="27"/>
      <c r="H164" s="27"/>
      <c r="J164" s="27"/>
      <c r="L164" s="27"/>
      <c r="N164" s="27"/>
      <c r="P164" s="27"/>
      <c r="R164" s="27"/>
    </row>
    <row r="165" spans="1:18" ht="12.75">
      <c r="A165" s="27"/>
      <c r="B165" s="27"/>
      <c r="D165" s="27"/>
      <c r="F165" s="27"/>
      <c r="H165" s="27"/>
      <c r="J165" s="27"/>
      <c r="L165" s="27"/>
      <c r="N165" s="27"/>
      <c r="P165" s="27"/>
      <c r="R165" s="27"/>
    </row>
    <row r="166" spans="1:18" ht="12.75">
      <c r="A166" s="27"/>
      <c r="B166" s="27"/>
      <c r="D166" s="27"/>
      <c r="F166" s="27"/>
      <c r="H166" s="27"/>
      <c r="J166" s="27"/>
      <c r="L166" s="27"/>
      <c r="N166" s="27"/>
      <c r="P166" s="27"/>
      <c r="R166" s="27"/>
    </row>
    <row r="167" spans="1:18" ht="12.75">
      <c r="A167" s="27"/>
      <c r="B167" s="27"/>
      <c r="D167" s="27"/>
      <c r="F167" s="27"/>
      <c r="H167" s="27"/>
      <c r="J167" s="27"/>
      <c r="L167" s="27"/>
      <c r="N167" s="27"/>
      <c r="P167" s="27"/>
      <c r="R167" s="27"/>
    </row>
    <row r="168" spans="1:18" ht="12.75">
      <c r="A168" s="27"/>
      <c r="B168" s="27"/>
      <c r="D168" s="27"/>
      <c r="F168" s="27"/>
      <c r="H168" s="27"/>
      <c r="J168" s="27"/>
      <c r="L168" s="27"/>
      <c r="N168" s="27"/>
      <c r="P168" s="27"/>
      <c r="R168" s="27"/>
    </row>
    <row r="169" spans="1:18" ht="12.75">
      <c r="A169" s="27"/>
      <c r="B169" s="27"/>
      <c r="D169" s="27"/>
      <c r="F169" s="27"/>
      <c r="H169" s="27"/>
      <c r="J169" s="27"/>
      <c r="L169" s="27"/>
      <c r="N169" s="27"/>
      <c r="P169" s="27"/>
      <c r="R169" s="27"/>
    </row>
    <row r="170" spans="1:18" ht="12.75">
      <c r="A170" s="27"/>
      <c r="B170" s="27"/>
      <c r="D170" s="27"/>
      <c r="F170" s="27"/>
      <c r="H170" s="27"/>
      <c r="J170" s="27"/>
      <c r="L170" s="27"/>
      <c r="N170" s="27"/>
      <c r="P170" s="27"/>
      <c r="R170" s="27"/>
    </row>
    <row r="171" spans="1:18" ht="12.75">
      <c r="A171" s="27"/>
      <c r="B171" s="27"/>
      <c r="D171" s="27"/>
      <c r="F171" s="27"/>
      <c r="H171" s="27"/>
      <c r="J171" s="27"/>
      <c r="L171" s="27"/>
      <c r="N171" s="27"/>
      <c r="P171" s="27"/>
      <c r="R171" s="27"/>
    </row>
    <row r="172" spans="1:18" ht="12.75">
      <c r="A172" s="27"/>
      <c r="B172" s="27"/>
      <c r="D172" s="27"/>
      <c r="F172" s="27"/>
      <c r="H172" s="27"/>
      <c r="J172" s="27"/>
      <c r="L172" s="27"/>
      <c r="N172" s="27"/>
      <c r="P172" s="27"/>
      <c r="R172" s="27"/>
    </row>
    <row r="173" spans="1:18" ht="12.75">
      <c r="A173" s="27"/>
      <c r="B173" s="27"/>
      <c r="D173" s="27"/>
      <c r="F173" s="27"/>
      <c r="H173" s="27"/>
      <c r="J173" s="27"/>
      <c r="L173" s="27"/>
      <c r="N173" s="27"/>
      <c r="P173" s="27"/>
      <c r="R173" s="27"/>
    </row>
    <row r="174" spans="1:18" ht="12.75">
      <c r="A174" s="27"/>
      <c r="B174" s="27"/>
      <c r="D174" s="27"/>
      <c r="F174" s="27"/>
      <c r="H174" s="27"/>
      <c r="J174" s="27"/>
      <c r="L174" s="27"/>
      <c r="N174" s="27"/>
      <c r="P174" s="27"/>
      <c r="R174" s="27"/>
    </row>
    <row r="175" spans="1:18" ht="12.75">
      <c r="A175" s="27"/>
      <c r="B175" s="27"/>
      <c r="D175" s="27"/>
      <c r="F175" s="27"/>
      <c r="H175" s="27"/>
      <c r="J175" s="27"/>
      <c r="L175" s="27"/>
      <c r="N175" s="27"/>
      <c r="P175" s="27"/>
      <c r="R175" s="27"/>
    </row>
    <row r="176" spans="1:18" ht="12.75">
      <c r="A176" s="27"/>
      <c r="B176" s="27"/>
      <c r="D176" s="27"/>
      <c r="F176" s="27"/>
      <c r="H176" s="27"/>
      <c r="J176" s="27"/>
      <c r="L176" s="27"/>
      <c r="N176" s="27"/>
      <c r="P176" s="27"/>
      <c r="R176" s="27"/>
    </row>
    <row r="177" spans="1:18" ht="12.75">
      <c r="A177" s="27"/>
      <c r="B177" s="27"/>
      <c r="D177" s="27"/>
      <c r="F177" s="27"/>
      <c r="H177" s="27"/>
      <c r="J177" s="27"/>
      <c r="L177" s="27"/>
      <c r="N177" s="27"/>
      <c r="P177" s="27"/>
      <c r="R177" s="27"/>
    </row>
    <row r="178" spans="1:18" ht="12.75">
      <c r="A178" s="27"/>
      <c r="B178" s="27"/>
      <c r="D178" s="27"/>
      <c r="F178" s="27"/>
      <c r="H178" s="27"/>
      <c r="J178" s="27"/>
      <c r="L178" s="27"/>
      <c r="N178" s="27"/>
      <c r="P178" s="27"/>
      <c r="R178" s="27"/>
    </row>
    <row r="179" spans="1:18" ht="12.75">
      <c r="A179" s="27"/>
      <c r="B179" s="27"/>
      <c r="D179" s="27"/>
      <c r="F179" s="27"/>
      <c r="H179" s="27"/>
      <c r="J179" s="27"/>
      <c r="L179" s="27"/>
      <c r="N179" s="27"/>
      <c r="P179" s="27"/>
      <c r="R179" s="27"/>
    </row>
    <row r="180" spans="1:18" ht="12.75">
      <c r="A180" s="27"/>
      <c r="B180" s="27"/>
      <c r="D180" s="27"/>
      <c r="F180" s="27"/>
      <c r="H180" s="27"/>
      <c r="J180" s="27"/>
      <c r="L180" s="27"/>
      <c r="N180" s="27"/>
      <c r="P180" s="27"/>
      <c r="R180" s="27"/>
    </row>
    <row r="181" spans="1:18" ht="12.75">
      <c r="A181" s="27"/>
      <c r="B181" s="27"/>
      <c r="D181" s="27"/>
      <c r="F181" s="27"/>
      <c r="H181" s="27"/>
      <c r="J181" s="27"/>
      <c r="L181" s="27"/>
      <c r="N181" s="27"/>
      <c r="P181" s="27"/>
      <c r="R181" s="27"/>
    </row>
    <row r="182" spans="1:18" ht="12.75">
      <c r="A182" s="27"/>
      <c r="B182" s="27"/>
      <c r="D182" s="27"/>
      <c r="F182" s="27"/>
      <c r="H182" s="27"/>
      <c r="J182" s="27"/>
      <c r="L182" s="27"/>
      <c r="N182" s="27"/>
      <c r="P182" s="27"/>
      <c r="R182" s="27"/>
    </row>
    <row r="183" spans="1:18" ht="12.75">
      <c r="A183" s="27"/>
      <c r="B183" s="27"/>
      <c r="D183" s="27"/>
      <c r="F183" s="27"/>
      <c r="H183" s="27"/>
      <c r="J183" s="27"/>
      <c r="L183" s="27"/>
      <c r="N183" s="27"/>
      <c r="P183" s="27"/>
      <c r="R183" s="27"/>
    </row>
    <row r="184" spans="1:18" ht="12.75">
      <c r="A184" s="27"/>
      <c r="B184" s="27"/>
      <c r="D184" s="27"/>
      <c r="F184" s="27"/>
      <c r="H184" s="27"/>
      <c r="J184" s="27"/>
      <c r="L184" s="27"/>
      <c r="N184" s="27"/>
      <c r="P184" s="27"/>
      <c r="R184" s="27"/>
    </row>
    <row r="185" spans="1:18" ht="12.75">
      <c r="A185" s="27"/>
      <c r="B185" s="27"/>
      <c r="D185" s="27"/>
      <c r="F185" s="27"/>
      <c r="H185" s="27"/>
      <c r="J185" s="27"/>
      <c r="L185" s="27"/>
      <c r="N185" s="27"/>
      <c r="P185" s="27"/>
      <c r="R185" s="27"/>
    </row>
    <row r="186" spans="1:18" ht="12.75">
      <c r="A186" s="27"/>
      <c r="B186" s="27"/>
      <c r="D186" s="27"/>
      <c r="F186" s="27"/>
      <c r="H186" s="27"/>
      <c r="J186" s="27"/>
      <c r="L186" s="27"/>
      <c r="N186" s="27"/>
      <c r="P186" s="27"/>
      <c r="R186" s="27"/>
    </row>
    <row r="187" spans="1:18" ht="12.75">
      <c r="A187" s="27"/>
      <c r="B187" s="27"/>
      <c r="D187" s="27"/>
      <c r="F187" s="27"/>
      <c r="H187" s="27"/>
      <c r="J187" s="27"/>
      <c r="L187" s="27"/>
      <c r="N187" s="27"/>
      <c r="P187" s="27"/>
      <c r="R187" s="27"/>
    </row>
    <row r="188" spans="1:18" ht="12.75">
      <c r="A188" s="27"/>
      <c r="B188" s="27"/>
      <c r="D188" s="27"/>
      <c r="F188" s="27"/>
      <c r="H188" s="27"/>
      <c r="J188" s="27"/>
      <c r="L188" s="27"/>
      <c r="N188" s="27"/>
      <c r="P188" s="27"/>
      <c r="R188" s="27"/>
    </row>
    <row r="189" spans="1:18" ht="12.75">
      <c r="A189" s="27"/>
      <c r="B189" s="27"/>
      <c r="D189" s="27"/>
      <c r="F189" s="27"/>
      <c r="H189" s="27"/>
      <c r="J189" s="27"/>
      <c r="L189" s="27"/>
      <c r="N189" s="27"/>
      <c r="P189" s="27"/>
      <c r="R189" s="27"/>
    </row>
    <row r="190" spans="1:18" ht="12.75">
      <c r="A190" s="27"/>
      <c r="B190" s="27"/>
      <c r="D190" s="27"/>
      <c r="F190" s="27"/>
      <c r="H190" s="27"/>
      <c r="J190" s="27"/>
      <c r="L190" s="27"/>
      <c r="N190" s="27"/>
      <c r="P190" s="27"/>
      <c r="R190" s="27"/>
    </row>
    <row r="191" spans="1:18" ht="12.75">
      <c r="A191" s="27"/>
      <c r="B191" s="27"/>
      <c r="D191" s="27"/>
      <c r="F191" s="27"/>
      <c r="H191" s="27"/>
      <c r="J191" s="27"/>
      <c r="L191" s="27"/>
      <c r="N191" s="27"/>
      <c r="P191" s="27"/>
      <c r="R191" s="27"/>
    </row>
    <row r="192" spans="1:18" ht="12.75">
      <c r="A192" s="27"/>
      <c r="B192" s="27"/>
      <c r="D192" s="27"/>
      <c r="F192" s="27"/>
      <c r="H192" s="27"/>
      <c r="J192" s="27"/>
      <c r="L192" s="27"/>
      <c r="N192" s="27"/>
      <c r="P192" s="27"/>
      <c r="R192" s="27"/>
    </row>
    <row r="193" spans="1:18" ht="12.75">
      <c r="A193" s="27"/>
      <c r="B193" s="27"/>
      <c r="D193" s="27"/>
      <c r="F193" s="27"/>
      <c r="H193" s="27"/>
      <c r="J193" s="27"/>
      <c r="L193" s="27"/>
      <c r="N193" s="27"/>
      <c r="P193" s="27"/>
      <c r="R193" s="27"/>
    </row>
    <row r="194" spans="1:18" ht="12.75">
      <c r="A194" s="27"/>
      <c r="B194" s="27"/>
      <c r="D194" s="27"/>
      <c r="F194" s="27"/>
      <c r="H194" s="27"/>
      <c r="J194" s="27"/>
      <c r="L194" s="27"/>
      <c r="N194" s="27"/>
      <c r="P194" s="27"/>
      <c r="R194" s="27"/>
    </row>
    <row r="195" spans="1:18" ht="12.75">
      <c r="A195" s="27"/>
      <c r="B195" s="27"/>
      <c r="D195" s="27"/>
      <c r="F195" s="27"/>
      <c r="H195" s="27"/>
      <c r="J195" s="27"/>
      <c r="L195" s="27"/>
      <c r="N195" s="27"/>
      <c r="P195" s="27"/>
      <c r="R195" s="27"/>
    </row>
    <row r="196" spans="1:18" ht="12.75">
      <c r="A196" s="27"/>
      <c r="B196" s="27"/>
      <c r="D196" s="27"/>
      <c r="F196" s="27"/>
      <c r="H196" s="27"/>
      <c r="J196" s="27"/>
      <c r="L196" s="27"/>
      <c r="N196" s="27"/>
      <c r="P196" s="27"/>
      <c r="R196" s="27"/>
    </row>
    <row r="197" spans="1:18" ht="12.75">
      <c r="A197" s="27"/>
      <c r="B197" s="27"/>
      <c r="D197" s="27"/>
      <c r="F197" s="27"/>
      <c r="H197" s="27"/>
      <c r="J197" s="27"/>
      <c r="L197" s="27"/>
      <c r="N197" s="27"/>
      <c r="P197" s="27"/>
      <c r="R197" s="27"/>
    </row>
    <row r="198" spans="1:18" ht="12.75">
      <c r="A198" s="27"/>
      <c r="B198" s="27"/>
      <c r="D198" s="27"/>
      <c r="F198" s="27"/>
      <c r="H198" s="27"/>
      <c r="J198" s="27"/>
      <c r="L198" s="27"/>
      <c r="N198" s="27"/>
      <c r="P198" s="27"/>
      <c r="R198" s="27"/>
    </row>
    <row r="199" spans="1:18" ht="12.75">
      <c r="A199" s="27"/>
      <c r="B199" s="27"/>
      <c r="D199" s="27"/>
      <c r="F199" s="27"/>
      <c r="H199" s="27"/>
      <c r="J199" s="27"/>
      <c r="L199" s="27"/>
      <c r="N199" s="27"/>
      <c r="P199" s="27"/>
      <c r="R199" s="27"/>
    </row>
    <row r="200" spans="1:18" ht="12.75">
      <c r="A200" s="27"/>
      <c r="B200" s="27"/>
      <c r="D200" s="27"/>
      <c r="F200" s="27"/>
      <c r="H200" s="27"/>
      <c r="J200" s="27"/>
      <c r="L200" s="27"/>
      <c r="N200" s="27"/>
      <c r="P200" s="27"/>
      <c r="R200" s="27"/>
    </row>
    <row r="201" spans="1:18" ht="12.75">
      <c r="A201" s="27"/>
      <c r="B201" s="27"/>
      <c r="D201" s="27"/>
      <c r="F201" s="27"/>
      <c r="H201" s="27"/>
      <c r="J201" s="27"/>
      <c r="L201" s="27"/>
      <c r="N201" s="27"/>
      <c r="P201" s="27"/>
      <c r="R201" s="27"/>
    </row>
    <row r="202" spans="1:18" ht="12.75">
      <c r="A202" s="27"/>
      <c r="B202" s="27"/>
      <c r="D202" s="27"/>
      <c r="F202" s="27"/>
      <c r="H202" s="27"/>
      <c r="J202" s="27"/>
      <c r="L202" s="27"/>
      <c r="N202" s="27"/>
      <c r="P202" s="27"/>
      <c r="R202" s="27"/>
    </row>
    <row r="203" spans="1:18" ht="12.75">
      <c r="A203" s="27"/>
      <c r="B203" s="27"/>
      <c r="D203" s="27"/>
      <c r="F203" s="27"/>
      <c r="H203" s="27"/>
      <c r="J203" s="27"/>
      <c r="L203" s="27"/>
      <c r="N203" s="27"/>
      <c r="P203" s="27"/>
      <c r="R203" s="27"/>
    </row>
  </sheetData>
  <sheetProtection/>
  <mergeCells count="11">
    <mergeCell ref="M15:N15"/>
    <mergeCell ref="A8:Y8"/>
    <mergeCell ref="M76:N76"/>
    <mergeCell ref="O15:P15"/>
    <mergeCell ref="O76:P76"/>
    <mergeCell ref="A1:H1"/>
    <mergeCell ref="A11:R11"/>
    <mergeCell ref="B74:G74"/>
    <mergeCell ref="A71:C71"/>
    <mergeCell ref="C14:R14"/>
    <mergeCell ref="B73:C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68" max="255" man="1"/>
  </rowBreaks>
  <colBreaks count="1" manualBreakCount="1">
    <brk id="18" min="5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95" t="s">
        <v>142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6:7" ht="12.75">
      <c r="F3" s="96" t="s">
        <v>132</v>
      </c>
      <c r="G3" s="96"/>
    </row>
    <row r="4" spans="2:8" ht="12.75">
      <c r="B4" s="83" t="s">
        <v>127</v>
      </c>
      <c r="C4" s="83"/>
      <c r="D4" s="83"/>
      <c r="E4" s="83"/>
      <c r="F4" s="83"/>
      <c r="G4" s="83"/>
      <c r="H4" s="83"/>
    </row>
    <row r="5" ht="13.5" thickBot="1"/>
    <row r="6" spans="1:12" ht="13.5" thickBot="1">
      <c r="A6" s="18" t="s">
        <v>2</v>
      </c>
      <c r="B6" s="18"/>
      <c r="C6" s="97" t="s">
        <v>36</v>
      </c>
      <c r="D6" s="98"/>
      <c r="E6" s="98"/>
      <c r="F6" s="98"/>
      <c r="G6" s="98"/>
      <c r="H6" s="98"/>
      <c r="I6" s="98"/>
      <c r="J6" s="98"/>
      <c r="K6" s="99"/>
      <c r="L6" s="17"/>
    </row>
    <row r="7" spans="1:14" ht="13.5" thickBot="1">
      <c r="A7" s="4"/>
      <c r="B7" s="4"/>
      <c r="C7" s="97" t="s">
        <v>35</v>
      </c>
      <c r="D7" s="98"/>
      <c r="E7" s="99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19" t="s">
        <v>72</v>
      </c>
      <c r="M7" s="92" t="s">
        <v>112</v>
      </c>
      <c r="N7" s="93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122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0" t="s">
        <v>131</v>
      </c>
      <c r="M8" s="20" t="s">
        <v>143</v>
      </c>
      <c r="N8" s="20" t="s">
        <v>144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5"/>
      <c r="N9" s="15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134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135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136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137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124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138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140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125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139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126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123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94" t="s">
        <v>133</v>
      </c>
      <c r="C56" s="94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94" t="s">
        <v>130</v>
      </c>
      <c r="C57" s="94"/>
      <c r="D57" s="94"/>
      <c r="E57" s="94"/>
      <c r="F57" s="94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121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120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6"/>
      <c r="M139" s="16"/>
      <c r="N139" s="16"/>
    </row>
    <row r="140" spans="1:14" ht="12.75">
      <c r="A140" s="6"/>
      <c r="B140" s="10" t="s">
        <v>119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141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94"/>
      <c r="C148" s="94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User</cp:lastModifiedBy>
  <cp:lastPrinted>2021-10-06T05:59:32Z</cp:lastPrinted>
  <dcterms:created xsi:type="dcterms:W3CDTF">2011-09-21T19:59:38Z</dcterms:created>
  <dcterms:modified xsi:type="dcterms:W3CDTF">2023-10-24T11:48:18Z</dcterms:modified>
  <cp:category/>
  <cp:version/>
  <cp:contentType/>
  <cp:contentStatus/>
</cp:coreProperties>
</file>