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'List1'!$17:$19</definedName>
    <definedName name="_xlnm.Print_Area" localSheetId="0">'List1'!$A$7:$U$142</definedName>
  </definedNames>
  <calcPr fullCalcOnLoad="1"/>
</workbook>
</file>

<file path=xl/sharedStrings.xml><?xml version="1.0" encoding="utf-8"?>
<sst xmlns="http://schemas.openxmlformats.org/spreadsheetml/2006/main" count="307" uniqueCount="190">
  <si>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</si>
  <si>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</si>
  <si>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</si>
  <si>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</si>
  <si>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</si>
  <si>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</si>
  <si>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</si>
  <si>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</si>
  <si>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</si>
  <si>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</si>
  <si>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</si>
  <si>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</si>
  <si>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</si>
  <si>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</si>
  <si>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</si>
  <si>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</si>
  <si>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</si>
  <si>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</si>
  <si>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</si>
  <si>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</si>
  <si>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</si>
  <si>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</si>
  <si>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</si>
  <si>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</si>
  <si>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</si>
  <si>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</si>
  <si>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</si>
  <si>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</si>
  <si>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</si>
  <si>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</si>
  <si>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</si>
  <si>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</si>
  <si>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</si>
  <si>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</si>
  <si>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</si>
  <si>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</si>
  <si>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</si>
  <si>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</si>
  <si>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</si>
  <si>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</si>
  <si>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</si>
  <si>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</si>
  <si>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</si>
  <si>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</si>
  <si>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</si>
  <si>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</si>
  <si>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</si>
  <si>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</si>
  <si>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</si>
  <si>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</si>
  <si>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</si>
  <si>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</si>
  <si>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</si>
  <si>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</si>
  <si>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</si>
  <si>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</si>
  <si>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</si>
  <si>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</si>
  <si>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</si>
  <si>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</si>
  <si>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</si>
  <si>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</si>
  <si>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</si>
  <si>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</si>
  <si>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</si>
  <si>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</si>
  <si>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</si>
  <si>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</si>
  <si>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</si>
  <si>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</si>
  <si>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</si>
  <si>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</si>
  <si>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</si>
  <si>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</si>
  <si>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</si>
  <si>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</si>
  <si>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</si>
  <si>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</si>
  <si>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</si>
  <si>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</si>
  <si>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</si>
  <si>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</si>
  <si>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</si>
  <si>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</si>
  <si>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</si>
  <si>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</si>
  <si>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</si>
  <si>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</si>
  <si>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</si>
  <si>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</si>
  <si>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</si>
  <si>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</si>
  <si>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</si>
  <si>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</si>
  <si>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</si>
  <si>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</si>
  <si>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</si>
  <si>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</si>
  <si>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</si>
  <si>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</si>
  <si>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</si>
  <si>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</si>
  <si>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</si>
  <si>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</si>
  <si>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</si>
  <si>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</si>
  <si>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</si>
  <si>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</si>
  <si>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</si>
  <si>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</si>
  <si>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</si>
  <si>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</si>
  <si>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</si>
  <si>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</si>
  <si>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</si>
  <si>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</si>
  <si>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</si>
  <si>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</si>
  <si>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</si>
  <si>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UKUPNO DEC (stup.2)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</si>
  <si>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</si>
  <si>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</si>
  <si>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</si>
  <si>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</si>
  <si>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</si>
  <si>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</si>
  <si>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</si>
  <si>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</si>
  <si>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</si>
  <si>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</si>
  <si>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</si>
  <si>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</si>
  <si>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</si>
  <si>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</si>
  <si>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</si>
  <si>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</si>
  <si>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</si>
  <si>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</si>
  <si>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</si>
  <si>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</si>
  <si>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</si>
  <si>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</si>
  <si>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</si>
  <si>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</si>
  <si>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</si>
  <si>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Prih.za fin.izdat.i otplatu zajm</t>
  </si>
  <si>
    <t>Tek. pom.PK iz drž. Prorač.</t>
  </si>
  <si>
    <t>Tek.pom.PK Iz nenadlež.pro..</t>
  </si>
  <si>
    <t>Kap.pom. PK-iz drž.proračun.</t>
  </si>
  <si>
    <t>Kap.pom. PK iz nenadlež.pr.</t>
  </si>
  <si>
    <t>Tek.po.iz.pror.JLP(R)S-tem. EU sr</t>
  </si>
  <si>
    <t>Tek.pom.od PK drugog pr.teme.EU</t>
  </si>
  <si>
    <t>Tek.pom.od izvan PK tem.EU sre.</t>
  </si>
  <si>
    <t>Kap.pom.iz pror.JLP(R)S tem EU</t>
  </si>
  <si>
    <t>Kap.pom.od PK drugog pror,te.EU</t>
  </si>
  <si>
    <t>Kap.pom.od izv.PK tem.EU sred.</t>
  </si>
  <si>
    <t>Tek.prij.izmeđ.PK ist.proračuna</t>
  </si>
  <si>
    <t>Kap.prij.izm.PK istog prorač.</t>
  </si>
  <si>
    <t>Tek.prij.izmeđ.PK ist.pro. tem.EU</t>
  </si>
  <si>
    <t>Kap.prij.izm.PK istog pr. Iz EU</t>
  </si>
  <si>
    <t xml:space="preserve">Računala i rač oprema </t>
  </si>
  <si>
    <t>Naknada zbog nezap.osoba s inval.</t>
  </si>
  <si>
    <t>MZO</t>
  </si>
  <si>
    <t>Sportska oprema - greda</t>
  </si>
  <si>
    <t>Glazbeni instr.i oprema - el.pianino</t>
  </si>
  <si>
    <t>GRAD</t>
  </si>
  <si>
    <t>DONACIJE</t>
  </si>
  <si>
    <t>VLASTITI</t>
  </si>
  <si>
    <t>KZŽ DEC</t>
  </si>
  <si>
    <t>GRAD/OPĆ</t>
  </si>
  <si>
    <t>GIMNAZIJA ANTUNA GUSTAVA MATOŠA ZABOK</t>
  </si>
  <si>
    <t>KZŽ-IZVOR</t>
  </si>
  <si>
    <t>PRENESENI VIŠAK PRIHODA</t>
  </si>
  <si>
    <t>Prilaz Janka Tomića 2, Zabok</t>
  </si>
  <si>
    <t>Predsjednik Školskog odbora:</t>
  </si>
  <si>
    <t>Ivan Miškulin, prof.</t>
  </si>
  <si>
    <t>DEC 2021</t>
  </si>
  <si>
    <t>po odluci</t>
  </si>
  <si>
    <t>PLAN 2021</t>
  </si>
  <si>
    <t>POS.NAMJE</t>
  </si>
  <si>
    <t>PROJEKTI</t>
  </si>
  <si>
    <t>PRIJEDLOG FINANCIJSKOG PLANA ZA 2021.GODINU</t>
  </si>
  <si>
    <t xml:space="preserve">Na temelju članka 118. Zakona o odgoju i obrazovanju u osnovnoj i srednjoj školi ("Narodne novine" br.87/08, 86/09, </t>
  </si>
  <si>
    <t xml:space="preserve"> 92/10, 105/10, 90/11, 5/12, 86/12, 126/12, 94/13, 152/14 i 68/18) i članka 56. Statuta Gimnazije Antuna Gustava Matoša,</t>
  </si>
  <si>
    <t>na prijedlog ravnateljice, Školski odbor Gimnazije Antuna Gustava Matoša na sjednici održanoj 29. prosinca 2020.g donosi:</t>
  </si>
  <si>
    <t>Ovaj Financijski plan objavit će se na internetskoj stranici Gimnazije Antuna Gustava Matoša, a stupa na snagu danom donošenja.</t>
  </si>
  <si>
    <t>KLASA: 400-01/20-01/07</t>
  </si>
  <si>
    <t>URBROJ: 2197/01-380/1-6-20-5</t>
  </si>
  <si>
    <t>Zabok: 29.12.2020.</t>
  </si>
  <si>
    <t>49210 Zabok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</si>
</sst>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1"/>
      <name val="Arial"/>
      <family val="2"/>
    </font>
    <font>
      <b/>
      <sz val="8"/>
      <color rgb="FF00B05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32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44" fillId="32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3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32" borderId="15" xfId="0" applyFont="1" applyFill="1" applyBorder="1" applyAlignment="1">
      <alignment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3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0" applyNumberFormat="1" applyFont="1" applyFill="1" applyBorder="1" applyAlignment="1">
      <alignment/>
    </xf>
    <xf numFmtId="0" fontId="2" fillId="32" borderId="18" xfId="0" applyFont="1" applyFill="1" applyBorder="1" applyAlignment="1">
      <alignment horizontal="center"/>
    </xf>
    <xf numFmtId="3" fontId="2" fillId="32" borderId="19" xfId="0" applyNumberFormat="1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32" borderId="21" xfId="0" applyFont="1" applyFill="1" applyBorder="1" applyAlignment="1">
      <alignment/>
    </xf>
    <xf numFmtId="0" fontId="2" fillId="32" borderId="18" xfId="0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/>
    </xf>
    <xf numFmtId="3" fontId="2" fillId="32" borderId="0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8"/>
  <sheetViews>
    <sheetView tabSelected="1" zoomScale="145" zoomScaleNormal="145" zoomScalePageLayoutView="0" workbookViewId="0" topLeftCell="A133">
      <selection activeCell="F7" sqref="F7"/>
    </sheetView>
  </sheetViews>
  <sheetFormatPr defaultColWidth="9.140625" defaultRowHeight="12.75"/>
  <cols>
    <col min="1" max="1" width="5.140625" style="0" customWidth="1"/>
    <col min="2" max="2" width="23.8515625" style="0" customWidth="1"/>
    <col min="3" max="4" width="8.140625" style="0" customWidth="1"/>
    <col min="5" max="6" width="8.8515625" style="0" customWidth="1"/>
    <col min="8" max="8" width="9.28125" style="0" customWidth="1"/>
    <col min="9" max="10" width="8.00390625" style="0" customWidth="1"/>
    <col min="11" max="18" width="8.140625" style="0" customWidth="1"/>
  </cols>
  <sheetData>
    <row r="1" spans="1:8" ht="12.75">
      <c r="A1" s="54" t="s">
        <v>170</v>
      </c>
      <c r="B1" s="54"/>
      <c r="C1" s="54"/>
      <c r="D1" s="54"/>
      <c r="E1" s="54"/>
      <c r="F1" s="54"/>
      <c r="G1" s="54"/>
      <c r="H1" s="54"/>
    </row>
    <row r="2" ht="12.75">
      <c r="A2" s="29" t="s">
        <v>173</v>
      </c>
    </row>
    <row r="3" ht="12.75">
      <c r="A3" s="29" t="s">
        <v>189</v>
      </c>
    </row>
    <row r="5" ht="12.75">
      <c r="A5" s="28" t="s">
        <v>186</v>
      </c>
    </row>
    <row r="6" ht="12.75">
      <c r="A6" s="28" t="s">
        <v>187</v>
      </c>
    </row>
    <row r="7" ht="12.75">
      <c r="A7" s="28" t="s">
        <v>188</v>
      </c>
    </row>
    <row r="8" ht="12.75">
      <c r="A8" s="28"/>
    </row>
    <row r="9" spans="1:17" ht="12.75">
      <c r="A9" s="67" t="s">
        <v>182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12.75">
      <c r="A10" s="67" t="s">
        <v>183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ht="12.75">
      <c r="A11" s="67" t="s">
        <v>184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ht="12.75">
      <c r="A12" s="67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8" ht="15.75">
      <c r="A13" s="67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1"/>
    </row>
    <row r="14" ht="12.75">
      <c r="A14" s="28"/>
    </row>
    <row r="15" spans="1:17" ht="15.75">
      <c r="A15" s="60" t="s">
        <v>181</v>
      </c>
      <c r="B15" s="60"/>
      <c r="C15" s="60"/>
      <c r="D15" s="60"/>
      <c r="E15" s="60"/>
      <c r="F15" s="60"/>
      <c r="G15" s="60"/>
      <c r="H15" s="60"/>
      <c r="I15" s="60"/>
      <c r="J15" s="60"/>
      <c r="K15" s="31"/>
      <c r="L15" s="31"/>
      <c r="M15" s="31"/>
      <c r="N15" s="31"/>
      <c r="O15" s="31"/>
      <c r="Q15" s="31"/>
    </row>
    <row r="16" spans="2:9" ht="12.75">
      <c r="B16" s="21"/>
      <c r="C16" s="21"/>
      <c r="D16" s="21"/>
      <c r="E16" s="21"/>
      <c r="F16" s="21"/>
      <c r="G16" s="21"/>
      <c r="H16" s="21"/>
      <c r="I16" s="21"/>
    </row>
    <row r="17" spans="2:16" ht="15.75">
      <c r="B17" s="24" t="s">
        <v>2</v>
      </c>
      <c r="P17" s="31"/>
    </row>
    <row r="18" spans="1:17" ht="13.5" thickBot="1">
      <c r="A18" s="32"/>
      <c r="B18" s="3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Q18" s="17"/>
    </row>
    <row r="19" spans="1:10" ht="13.5" thickBot="1">
      <c r="A19" s="33" t="s">
        <v>0</v>
      </c>
      <c r="B19" s="34" t="s">
        <v>1</v>
      </c>
      <c r="C19" s="35" t="s">
        <v>168</v>
      </c>
      <c r="D19" s="35" t="s">
        <v>167</v>
      </c>
      <c r="E19" s="36" t="s">
        <v>162</v>
      </c>
      <c r="F19" s="35" t="s">
        <v>169</v>
      </c>
      <c r="G19" s="35" t="s">
        <v>166</v>
      </c>
      <c r="H19" s="37" t="s">
        <v>179</v>
      </c>
      <c r="I19" s="38" t="s">
        <v>180</v>
      </c>
      <c r="J19" s="39" t="s">
        <v>171</v>
      </c>
    </row>
    <row r="20" spans="1:16" ht="12.75">
      <c r="A20" s="8"/>
      <c r="B20" s="8"/>
      <c r="C20" s="40" t="s">
        <v>178</v>
      </c>
      <c r="D20" s="40" t="s">
        <v>178</v>
      </c>
      <c r="E20" s="40" t="s">
        <v>178</v>
      </c>
      <c r="F20" s="40" t="s">
        <v>178</v>
      </c>
      <c r="G20" s="40" t="s">
        <v>178</v>
      </c>
      <c r="H20" s="40" t="s">
        <v>178</v>
      </c>
      <c r="I20" s="40" t="s">
        <v>178</v>
      </c>
      <c r="J20" s="40" t="s">
        <v>178</v>
      </c>
      <c r="P20" s="17"/>
    </row>
    <row r="21" spans="1:10" ht="12.75">
      <c r="A21" s="10">
        <v>6</v>
      </c>
      <c r="B21" s="10" t="s">
        <v>7</v>
      </c>
      <c r="C21" s="41">
        <f aca="true" t="shared" si="0" ref="C21:J21">SUM(C22+C47+C52+C54+C59)</f>
        <v>811722</v>
      </c>
      <c r="D21" s="41">
        <f t="shared" si="0"/>
        <v>120000</v>
      </c>
      <c r="E21" s="41">
        <f t="shared" si="0"/>
        <v>6403700</v>
      </c>
      <c r="F21" s="41">
        <f t="shared" si="0"/>
        <v>24000</v>
      </c>
      <c r="G21" s="41">
        <f t="shared" si="0"/>
        <v>20000</v>
      </c>
      <c r="H21" s="41">
        <f t="shared" si="0"/>
        <v>90000</v>
      </c>
      <c r="I21" s="41">
        <f t="shared" si="0"/>
        <v>12000</v>
      </c>
      <c r="J21" s="41">
        <f t="shared" si="0"/>
        <v>42500</v>
      </c>
    </row>
    <row r="22" spans="1:10" ht="12.75">
      <c r="A22" s="10">
        <v>63</v>
      </c>
      <c r="B22" s="10" t="s">
        <v>9</v>
      </c>
      <c r="C22" s="41">
        <f aca="true" t="shared" si="1" ref="C22:J22">SUM(C23:C46)</f>
        <v>0</v>
      </c>
      <c r="D22" s="41">
        <f t="shared" si="1"/>
        <v>0</v>
      </c>
      <c r="E22" s="41">
        <f t="shared" si="1"/>
        <v>6403700</v>
      </c>
      <c r="F22" s="41">
        <f t="shared" si="1"/>
        <v>24000</v>
      </c>
      <c r="G22" s="41">
        <f t="shared" si="1"/>
        <v>0</v>
      </c>
      <c r="H22" s="41">
        <f t="shared" si="1"/>
        <v>0</v>
      </c>
      <c r="I22" s="41">
        <f t="shared" si="1"/>
        <v>12000</v>
      </c>
      <c r="J22" s="41">
        <f t="shared" si="1"/>
        <v>0</v>
      </c>
    </row>
    <row r="23" spans="1:10" ht="12.75">
      <c r="A23" s="12">
        <v>63231</v>
      </c>
      <c r="B23" s="12" t="s">
        <v>129</v>
      </c>
      <c r="C23" s="42"/>
      <c r="D23" s="42"/>
      <c r="E23" s="42"/>
      <c r="F23" s="42"/>
      <c r="G23" s="42"/>
      <c r="H23" s="42"/>
      <c r="I23" s="42"/>
      <c r="J23" s="42"/>
    </row>
    <row r="24" spans="1:10" ht="12.75">
      <c r="A24" s="12">
        <v>63241</v>
      </c>
      <c r="B24" s="12" t="s">
        <v>128</v>
      </c>
      <c r="C24" s="42"/>
      <c r="D24" s="42"/>
      <c r="E24" s="42"/>
      <c r="F24" s="42"/>
      <c r="G24" s="42"/>
      <c r="H24" s="42"/>
      <c r="I24" s="42"/>
      <c r="J24" s="42"/>
    </row>
    <row r="25" spans="1:10" ht="12.75">
      <c r="A25" s="6">
        <v>63311</v>
      </c>
      <c r="B25" s="6" t="s">
        <v>8</v>
      </c>
      <c r="C25" s="43"/>
      <c r="D25" s="43"/>
      <c r="E25" s="43"/>
      <c r="F25" s="43"/>
      <c r="G25" s="43"/>
      <c r="H25" s="43"/>
      <c r="I25" s="43"/>
      <c r="J25" s="43"/>
    </row>
    <row r="26" spans="1:10" ht="12.75">
      <c r="A26" s="6">
        <v>63313</v>
      </c>
      <c r="B26" s="6" t="s">
        <v>74</v>
      </c>
      <c r="C26" s="43"/>
      <c r="D26" s="43"/>
      <c r="E26" s="43"/>
      <c r="F26" s="43">
        <v>22000</v>
      </c>
      <c r="G26" s="43"/>
      <c r="H26" s="43"/>
      <c r="I26" s="43"/>
      <c r="J26" s="43"/>
    </row>
    <row r="27" spans="1:10" ht="12.75">
      <c r="A27" s="6">
        <v>63314</v>
      </c>
      <c r="B27" s="6" t="s">
        <v>75</v>
      </c>
      <c r="C27" s="43"/>
      <c r="D27" s="43"/>
      <c r="E27" s="43"/>
      <c r="F27" s="43">
        <v>2000</v>
      </c>
      <c r="G27" s="43"/>
      <c r="H27" s="43"/>
      <c r="I27" s="43"/>
      <c r="J27" s="43"/>
    </row>
    <row r="28" spans="1:10" ht="12.75">
      <c r="A28" s="6">
        <v>63321</v>
      </c>
      <c r="B28" s="6" t="s">
        <v>10</v>
      </c>
      <c r="C28" s="43"/>
      <c r="D28" s="43"/>
      <c r="E28" s="43"/>
      <c r="F28" s="43"/>
      <c r="G28" s="43"/>
      <c r="H28" s="43"/>
      <c r="I28" s="43"/>
      <c r="J28" s="43"/>
    </row>
    <row r="29" spans="1:10" ht="12.75">
      <c r="A29" s="6">
        <v>63323</v>
      </c>
      <c r="B29" s="6" t="s">
        <v>73</v>
      </c>
      <c r="C29" s="43"/>
      <c r="D29" s="43"/>
      <c r="E29" s="43"/>
      <c r="F29" s="43"/>
      <c r="G29" s="43"/>
      <c r="H29" s="43"/>
      <c r="I29" s="43"/>
      <c r="J29" s="43"/>
    </row>
    <row r="30" spans="1:10" ht="12.75">
      <c r="A30" s="6">
        <v>63324</v>
      </c>
      <c r="B30" s="6" t="s">
        <v>76</v>
      </c>
      <c r="C30" s="43"/>
      <c r="D30" s="43"/>
      <c r="E30" s="43"/>
      <c r="F30" s="43"/>
      <c r="G30" s="43"/>
      <c r="H30" s="43"/>
      <c r="I30" s="43"/>
      <c r="J30" s="43"/>
    </row>
    <row r="31" spans="1:10" ht="12.75">
      <c r="A31" s="6">
        <v>63414</v>
      </c>
      <c r="B31" s="6" t="s">
        <v>11</v>
      </c>
      <c r="C31" s="43"/>
      <c r="D31" s="43"/>
      <c r="E31" s="43"/>
      <c r="F31" s="43"/>
      <c r="G31" s="43"/>
      <c r="H31" s="43"/>
      <c r="I31" s="43"/>
      <c r="J31" s="43"/>
    </row>
    <row r="32" spans="1:10" ht="12.75">
      <c r="A32" s="6">
        <v>63416</v>
      </c>
      <c r="B32" s="6" t="s">
        <v>12</v>
      </c>
      <c r="C32" s="43"/>
      <c r="D32" s="43"/>
      <c r="E32" s="41"/>
      <c r="F32" s="43"/>
      <c r="G32" s="43"/>
      <c r="H32" s="43"/>
      <c r="I32" s="43"/>
      <c r="J32" s="43"/>
    </row>
    <row r="33" spans="1:10" ht="12.75">
      <c r="A33" s="6">
        <v>63612</v>
      </c>
      <c r="B33" s="6" t="s">
        <v>146</v>
      </c>
      <c r="C33" s="43"/>
      <c r="D33" s="43"/>
      <c r="E33" s="42">
        <v>6403700</v>
      </c>
      <c r="F33" s="43"/>
      <c r="G33" s="43"/>
      <c r="H33" s="43"/>
      <c r="I33" s="43"/>
      <c r="J33" s="43"/>
    </row>
    <row r="34" spans="1:10" ht="12.75">
      <c r="A34" s="6">
        <v>63613</v>
      </c>
      <c r="B34" s="6" t="s">
        <v>147</v>
      </c>
      <c r="C34" s="43"/>
      <c r="D34" s="43"/>
      <c r="E34" s="41"/>
      <c r="F34" s="43"/>
      <c r="G34" s="43"/>
      <c r="H34" s="43"/>
      <c r="I34" s="43"/>
      <c r="J34" s="43"/>
    </row>
    <row r="35" spans="1:10" ht="12.75">
      <c r="A35" s="6">
        <v>63622</v>
      </c>
      <c r="B35" s="6" t="s">
        <v>148</v>
      </c>
      <c r="C35" s="43"/>
      <c r="D35" s="43"/>
      <c r="E35" s="41"/>
      <c r="F35" s="43"/>
      <c r="G35" s="43"/>
      <c r="H35" s="43"/>
      <c r="I35" s="43"/>
      <c r="J35" s="43"/>
    </row>
    <row r="36" spans="1:10" ht="12.75">
      <c r="A36" s="6">
        <v>63623</v>
      </c>
      <c r="B36" s="6" t="s">
        <v>149</v>
      </c>
      <c r="C36" s="43"/>
      <c r="D36" s="43"/>
      <c r="E36" s="41"/>
      <c r="F36" s="43"/>
      <c r="G36" s="43"/>
      <c r="H36" s="43"/>
      <c r="I36" s="43"/>
      <c r="J36" s="43"/>
    </row>
    <row r="37" spans="1:10" ht="12.75">
      <c r="A37" s="6">
        <v>63812</v>
      </c>
      <c r="B37" s="6" t="s">
        <v>150</v>
      </c>
      <c r="C37" s="43"/>
      <c r="D37" s="43"/>
      <c r="E37" s="41"/>
      <c r="F37" s="43"/>
      <c r="G37" s="43"/>
      <c r="H37" s="43"/>
      <c r="I37" s="43">
        <v>12000</v>
      </c>
      <c r="J37" s="43"/>
    </row>
    <row r="38" spans="1:10" ht="12.75">
      <c r="A38" s="6">
        <v>63813</v>
      </c>
      <c r="B38" s="6" t="s">
        <v>151</v>
      </c>
      <c r="C38" s="43"/>
      <c r="D38" s="43"/>
      <c r="E38" s="41"/>
      <c r="F38" s="43"/>
      <c r="G38" s="43"/>
      <c r="H38" s="43"/>
      <c r="I38" s="43"/>
      <c r="J38" s="43"/>
    </row>
    <row r="39" spans="1:10" ht="12.75">
      <c r="A39" s="6">
        <v>63814</v>
      </c>
      <c r="B39" s="6" t="s">
        <v>152</v>
      </c>
      <c r="C39" s="43"/>
      <c r="D39" s="43"/>
      <c r="E39" s="41"/>
      <c r="F39" s="43"/>
      <c r="G39" s="43"/>
      <c r="H39" s="43"/>
      <c r="I39" s="43"/>
      <c r="J39" s="43"/>
    </row>
    <row r="40" spans="1:10" ht="12.75">
      <c r="A40" s="6">
        <v>63822</v>
      </c>
      <c r="B40" s="6" t="s">
        <v>153</v>
      </c>
      <c r="C40" s="43"/>
      <c r="D40" s="43"/>
      <c r="E40" s="41"/>
      <c r="F40" s="43"/>
      <c r="G40" s="43"/>
      <c r="H40" s="43"/>
      <c r="I40" s="43"/>
      <c r="J40" s="43"/>
    </row>
    <row r="41" spans="1:10" ht="12.75">
      <c r="A41" s="6">
        <v>63823</v>
      </c>
      <c r="B41" s="6" t="s">
        <v>154</v>
      </c>
      <c r="C41" s="43"/>
      <c r="D41" s="43"/>
      <c r="E41" s="41"/>
      <c r="F41" s="43"/>
      <c r="G41" s="43"/>
      <c r="H41" s="43"/>
      <c r="I41" s="43"/>
      <c r="J41" s="43"/>
    </row>
    <row r="42" spans="1:10" ht="12.75">
      <c r="A42" s="6">
        <v>63824</v>
      </c>
      <c r="B42" s="6" t="s">
        <v>155</v>
      </c>
      <c r="C42" s="43"/>
      <c r="D42" s="43"/>
      <c r="E42" s="41"/>
      <c r="F42" s="43"/>
      <c r="G42" s="43"/>
      <c r="H42" s="43"/>
      <c r="I42" s="43"/>
      <c r="J42" s="43"/>
    </row>
    <row r="43" spans="1:10" ht="12.75">
      <c r="A43" s="6">
        <v>63911</v>
      </c>
      <c r="B43" s="6" t="s">
        <v>156</v>
      </c>
      <c r="C43" s="43"/>
      <c r="D43" s="43"/>
      <c r="E43" s="41"/>
      <c r="F43" s="43"/>
      <c r="G43" s="43"/>
      <c r="H43" s="43"/>
      <c r="I43" s="43"/>
      <c r="J43" s="43"/>
    </row>
    <row r="44" spans="1:10" ht="12.75">
      <c r="A44" s="6">
        <v>63921</v>
      </c>
      <c r="B44" s="6" t="s">
        <v>157</v>
      </c>
      <c r="C44" s="43"/>
      <c r="D44" s="43"/>
      <c r="E44" s="41"/>
      <c r="F44" s="43"/>
      <c r="G44" s="43"/>
      <c r="H44" s="43"/>
      <c r="I44" s="43"/>
      <c r="J44" s="43"/>
    </row>
    <row r="45" spans="1:10" ht="12.75">
      <c r="A45" s="6">
        <v>63931</v>
      </c>
      <c r="B45" s="6" t="s">
        <v>158</v>
      </c>
      <c r="C45" s="43"/>
      <c r="D45" s="43"/>
      <c r="E45" s="41"/>
      <c r="F45" s="43"/>
      <c r="G45" s="43"/>
      <c r="H45" s="43"/>
      <c r="I45" s="43"/>
      <c r="J45" s="43"/>
    </row>
    <row r="46" spans="1:10" ht="12.75">
      <c r="A46" s="6">
        <v>63941</v>
      </c>
      <c r="B46" s="6" t="s">
        <v>159</v>
      </c>
      <c r="C46" s="43"/>
      <c r="D46" s="43"/>
      <c r="E46" s="41"/>
      <c r="F46" s="43"/>
      <c r="G46" s="43"/>
      <c r="H46" s="43"/>
      <c r="I46" s="43"/>
      <c r="J46" s="43"/>
    </row>
    <row r="47" spans="1:10" ht="12.75">
      <c r="A47" s="10">
        <v>64</v>
      </c>
      <c r="B47" s="10" t="s">
        <v>13</v>
      </c>
      <c r="C47" s="41">
        <f aca="true" t="shared" si="2" ref="C47:J47">SUM(C48:C51)</f>
        <v>0</v>
      </c>
      <c r="D47" s="41">
        <f t="shared" si="2"/>
        <v>20</v>
      </c>
      <c r="E47" s="41">
        <f t="shared" si="2"/>
        <v>0</v>
      </c>
      <c r="F47" s="41">
        <f t="shared" si="2"/>
        <v>0</v>
      </c>
      <c r="G47" s="41">
        <f t="shared" si="2"/>
        <v>0</v>
      </c>
      <c r="H47" s="41">
        <f t="shared" si="2"/>
        <v>0</v>
      </c>
      <c r="I47" s="41">
        <f t="shared" si="2"/>
        <v>0</v>
      </c>
      <c r="J47" s="41">
        <f t="shared" si="2"/>
        <v>0</v>
      </c>
    </row>
    <row r="48" spans="1:10" ht="12.75">
      <c r="A48" s="6">
        <v>64131</v>
      </c>
      <c r="B48" s="6" t="s">
        <v>14</v>
      </c>
      <c r="C48" s="43"/>
      <c r="D48" s="43">
        <v>20</v>
      </c>
      <c r="E48" s="43"/>
      <c r="F48" s="43"/>
      <c r="G48" s="43"/>
      <c r="H48" s="43"/>
      <c r="I48" s="43"/>
      <c r="J48" s="43"/>
    </row>
    <row r="49" spans="1:10" ht="12.75">
      <c r="A49" s="6">
        <v>64132</v>
      </c>
      <c r="B49" s="6" t="s">
        <v>15</v>
      </c>
      <c r="C49" s="43"/>
      <c r="D49" s="43"/>
      <c r="E49" s="43"/>
      <c r="F49" s="43"/>
      <c r="G49" s="43"/>
      <c r="H49" s="43"/>
      <c r="I49" s="43"/>
      <c r="J49" s="43"/>
    </row>
    <row r="50" spans="1:10" ht="12.75">
      <c r="A50" s="6">
        <v>64199</v>
      </c>
      <c r="B50" s="6" t="s">
        <v>16</v>
      </c>
      <c r="C50" s="43"/>
      <c r="D50" s="43"/>
      <c r="E50" s="43"/>
      <c r="F50" s="43"/>
      <c r="G50" s="43"/>
      <c r="H50" s="43"/>
      <c r="I50" s="43"/>
      <c r="J50" s="43"/>
    </row>
    <row r="51" spans="1:10" ht="12.75">
      <c r="A51" s="6">
        <v>64229</v>
      </c>
      <c r="B51" s="6" t="s">
        <v>124</v>
      </c>
      <c r="C51" s="43"/>
      <c r="D51" s="43"/>
      <c r="E51" s="43"/>
      <c r="F51" s="43"/>
      <c r="G51" s="43"/>
      <c r="H51" s="43"/>
      <c r="I51" s="43"/>
      <c r="J51" s="43"/>
    </row>
    <row r="52" spans="1:10" ht="12.75">
      <c r="A52" s="10">
        <v>65</v>
      </c>
      <c r="B52" s="10" t="s">
        <v>94</v>
      </c>
      <c r="C52" s="41">
        <f>SUM(C53+N52)</f>
        <v>0</v>
      </c>
      <c r="D52" s="41">
        <f>SUM(D53+Q52)</f>
        <v>0</v>
      </c>
      <c r="E52" s="41">
        <f>SUM(E53+Q52)</f>
        <v>0</v>
      </c>
      <c r="F52" s="41">
        <f>SUM(F53+S52)</f>
        <v>0</v>
      </c>
      <c r="G52" s="41">
        <f>SUM(G53+U52)</f>
        <v>0</v>
      </c>
      <c r="H52" s="41">
        <f>SUM(H53+W52)</f>
        <v>90000</v>
      </c>
      <c r="I52" s="41">
        <f>SUM(I53+Y52)</f>
        <v>0</v>
      </c>
      <c r="J52" s="41">
        <f>SUM(J53+AA52)</f>
        <v>0</v>
      </c>
    </row>
    <row r="53" spans="1:10" ht="12.75">
      <c r="A53" s="6">
        <v>65269</v>
      </c>
      <c r="B53" s="6" t="s">
        <v>17</v>
      </c>
      <c r="C53" s="43"/>
      <c r="D53" s="43"/>
      <c r="E53" s="43"/>
      <c r="F53" s="43"/>
      <c r="G53" s="43"/>
      <c r="H53" s="43">
        <v>90000</v>
      </c>
      <c r="I53" s="43"/>
      <c r="J53" s="43"/>
    </row>
    <row r="54" spans="1:10" ht="12.75">
      <c r="A54" s="10">
        <v>66</v>
      </c>
      <c r="B54" s="10" t="s">
        <v>77</v>
      </c>
      <c r="C54" s="41">
        <f aca="true" t="shared" si="3" ref="C54:J54">SUM(C55:C58)</f>
        <v>0</v>
      </c>
      <c r="D54" s="41">
        <f t="shared" si="3"/>
        <v>119980</v>
      </c>
      <c r="E54" s="41">
        <f t="shared" si="3"/>
        <v>0</v>
      </c>
      <c r="F54" s="41">
        <f t="shared" si="3"/>
        <v>0</v>
      </c>
      <c r="G54" s="41">
        <f t="shared" si="3"/>
        <v>20000</v>
      </c>
      <c r="H54" s="41">
        <f t="shared" si="3"/>
        <v>0</v>
      </c>
      <c r="I54" s="41">
        <f t="shared" si="3"/>
        <v>0</v>
      </c>
      <c r="J54" s="41">
        <f t="shared" si="3"/>
        <v>0</v>
      </c>
    </row>
    <row r="55" spans="1:10" ht="12.75">
      <c r="A55" s="6">
        <v>66142</v>
      </c>
      <c r="B55" s="6" t="s">
        <v>18</v>
      </c>
      <c r="C55" s="43"/>
      <c r="D55" s="43"/>
      <c r="E55" s="43"/>
      <c r="F55" s="43"/>
      <c r="G55" s="43"/>
      <c r="H55" s="43"/>
      <c r="I55" s="43"/>
      <c r="J55" s="43"/>
    </row>
    <row r="56" spans="1:10" ht="12.75">
      <c r="A56" s="6">
        <v>66151</v>
      </c>
      <c r="B56" s="6" t="s">
        <v>19</v>
      </c>
      <c r="C56" s="43"/>
      <c r="D56" s="43">
        <v>119980</v>
      </c>
      <c r="E56" s="43"/>
      <c r="F56" s="43"/>
      <c r="G56" s="43"/>
      <c r="H56" s="43"/>
      <c r="I56" s="43"/>
      <c r="J56" s="43"/>
    </row>
    <row r="57" spans="1:10" ht="12.75">
      <c r="A57" s="6">
        <v>66314</v>
      </c>
      <c r="B57" s="6" t="s">
        <v>78</v>
      </c>
      <c r="C57" s="43"/>
      <c r="D57" s="43"/>
      <c r="E57" s="43"/>
      <c r="F57" s="43"/>
      <c r="G57" s="43">
        <v>20000</v>
      </c>
      <c r="H57" s="43"/>
      <c r="I57" s="43"/>
      <c r="J57" s="43"/>
    </row>
    <row r="58" spans="1:10" ht="12.75">
      <c r="A58" s="6">
        <v>66324</v>
      </c>
      <c r="B58" s="6" t="s">
        <v>79</v>
      </c>
      <c r="C58" s="43"/>
      <c r="D58" s="43"/>
      <c r="E58" s="43"/>
      <c r="F58" s="43"/>
      <c r="G58" s="43"/>
      <c r="H58" s="43"/>
      <c r="I58" s="43"/>
      <c r="J58" s="43"/>
    </row>
    <row r="59" spans="1:10" ht="12.75">
      <c r="A59" s="10">
        <v>67</v>
      </c>
      <c r="B59" s="10" t="s">
        <v>20</v>
      </c>
      <c r="C59" s="41">
        <f aca="true" t="shared" si="4" ref="C59:J59">SUM(C60:C62)</f>
        <v>811722</v>
      </c>
      <c r="D59" s="41">
        <f t="shared" si="4"/>
        <v>0</v>
      </c>
      <c r="E59" s="41">
        <f t="shared" si="4"/>
        <v>0</v>
      </c>
      <c r="F59" s="41">
        <f t="shared" si="4"/>
        <v>0</v>
      </c>
      <c r="G59" s="41">
        <f t="shared" si="4"/>
        <v>0</v>
      </c>
      <c r="H59" s="41">
        <f t="shared" si="4"/>
        <v>0</v>
      </c>
      <c r="I59" s="41">
        <f t="shared" si="4"/>
        <v>0</v>
      </c>
      <c r="J59" s="41">
        <f t="shared" si="4"/>
        <v>42500</v>
      </c>
    </row>
    <row r="60" spans="1:10" ht="12.75">
      <c r="A60" s="6">
        <v>67111</v>
      </c>
      <c r="B60" s="6" t="s">
        <v>21</v>
      </c>
      <c r="C60" s="43">
        <v>811722</v>
      </c>
      <c r="D60" s="43"/>
      <c r="E60" s="43"/>
      <c r="F60" s="43"/>
      <c r="G60" s="43"/>
      <c r="H60" s="43"/>
      <c r="I60" s="43"/>
      <c r="J60" s="43">
        <v>42500</v>
      </c>
    </row>
    <row r="61" spans="1:10" ht="12.75">
      <c r="A61" s="6">
        <v>67121</v>
      </c>
      <c r="B61" s="6" t="s">
        <v>80</v>
      </c>
      <c r="C61" s="43"/>
      <c r="D61" s="43"/>
      <c r="E61" s="43"/>
      <c r="F61" s="43"/>
      <c r="G61" s="43"/>
      <c r="H61" s="43"/>
      <c r="I61" s="43"/>
      <c r="J61" s="43"/>
    </row>
    <row r="62" spans="1:10" ht="12.75">
      <c r="A62" s="6">
        <v>67141</v>
      </c>
      <c r="B62" s="6" t="s">
        <v>145</v>
      </c>
      <c r="C62" s="43"/>
      <c r="D62" s="43"/>
      <c r="E62" s="43"/>
      <c r="F62" s="43"/>
      <c r="G62" s="43"/>
      <c r="H62" s="43"/>
      <c r="I62" s="43"/>
      <c r="J62" s="43"/>
    </row>
    <row r="63" spans="1:10" ht="12.75">
      <c r="A63" s="10">
        <v>7</v>
      </c>
      <c r="B63" s="10" t="s">
        <v>89</v>
      </c>
      <c r="C63" s="41">
        <f>SUM(C64+M63)</f>
        <v>0</v>
      </c>
      <c r="D63" s="41">
        <f>SUM(D64+P65)</f>
        <v>0</v>
      </c>
      <c r="E63" s="41">
        <f>SUM(E64+P65)</f>
        <v>0</v>
      </c>
      <c r="F63" s="41">
        <f>SUM(F64+R61)</f>
        <v>0</v>
      </c>
      <c r="G63" s="41">
        <f>SUM(G64+T63)</f>
        <v>0</v>
      </c>
      <c r="H63" s="41">
        <f>SUM(H64+V63)</f>
        <v>0</v>
      </c>
      <c r="I63" s="41">
        <f>SUM(I64+X63)</f>
        <v>0</v>
      </c>
      <c r="J63" s="41">
        <f>SUM(J64+Z63)</f>
        <v>0</v>
      </c>
    </row>
    <row r="64" spans="1:10" ht="12.75">
      <c r="A64" s="10">
        <v>72</v>
      </c>
      <c r="B64" s="10" t="s">
        <v>125</v>
      </c>
      <c r="C64" s="41">
        <f aca="true" t="shared" si="5" ref="C64:J64">SUM(C65:C67)</f>
        <v>0</v>
      </c>
      <c r="D64" s="41">
        <f t="shared" si="5"/>
        <v>0</v>
      </c>
      <c r="E64" s="41">
        <f t="shared" si="5"/>
        <v>0</v>
      </c>
      <c r="F64" s="41">
        <f t="shared" si="5"/>
        <v>0</v>
      </c>
      <c r="G64" s="41">
        <f t="shared" si="5"/>
        <v>0</v>
      </c>
      <c r="H64" s="41">
        <f t="shared" si="5"/>
        <v>0</v>
      </c>
      <c r="I64" s="41">
        <f t="shared" si="5"/>
        <v>0</v>
      </c>
      <c r="J64" s="41">
        <f t="shared" si="5"/>
        <v>0</v>
      </c>
    </row>
    <row r="65" spans="1:10" ht="12.75">
      <c r="A65" s="6">
        <v>72129</v>
      </c>
      <c r="B65" s="6" t="s">
        <v>22</v>
      </c>
      <c r="C65" s="43"/>
      <c r="D65" s="43"/>
      <c r="E65" s="43"/>
      <c r="F65" s="43"/>
      <c r="G65" s="43"/>
      <c r="H65" s="43"/>
      <c r="I65" s="43"/>
      <c r="J65" s="43"/>
    </row>
    <row r="66" spans="1:10" ht="12.75">
      <c r="A66" s="6">
        <v>72273</v>
      </c>
      <c r="B66" s="6" t="s">
        <v>23</v>
      </c>
      <c r="C66" s="43"/>
      <c r="D66" s="43"/>
      <c r="E66" s="43"/>
      <c r="F66" s="43"/>
      <c r="G66" s="43"/>
      <c r="H66" s="43"/>
      <c r="I66" s="43"/>
      <c r="J66" s="43"/>
    </row>
    <row r="67" spans="1:10" ht="12.75">
      <c r="A67" s="6">
        <v>72319</v>
      </c>
      <c r="B67" s="6" t="s">
        <v>24</v>
      </c>
      <c r="C67" s="43"/>
      <c r="D67" s="43"/>
      <c r="E67" s="43"/>
      <c r="F67" s="43"/>
      <c r="G67" s="43"/>
      <c r="H67" s="43"/>
      <c r="I67" s="43"/>
      <c r="J67" s="43"/>
    </row>
    <row r="68" spans="1:10" ht="12.75">
      <c r="A68" s="10">
        <v>8</v>
      </c>
      <c r="B68" s="10" t="s">
        <v>98</v>
      </c>
      <c r="C68" s="41">
        <f>SUM(C69+N68)</f>
        <v>0</v>
      </c>
      <c r="D68" s="41">
        <f>SUM(D69+Q68)</f>
        <v>0</v>
      </c>
      <c r="E68" s="41">
        <f>SUM(E69+Q68)</f>
        <v>0</v>
      </c>
      <c r="F68" s="41">
        <f>SUM(F69+S68)</f>
        <v>0</v>
      </c>
      <c r="G68" s="41">
        <f>SUM(G69+U68)</f>
        <v>0</v>
      </c>
      <c r="H68" s="41">
        <f>SUM(H69+W68)</f>
        <v>0</v>
      </c>
      <c r="I68" s="41">
        <f>SUM(I69+Y68)</f>
        <v>0</v>
      </c>
      <c r="J68" s="41">
        <f>SUM(J69+AA68)</f>
        <v>0</v>
      </c>
    </row>
    <row r="69" spans="1:10" ht="12.75">
      <c r="A69" s="10">
        <v>84</v>
      </c>
      <c r="B69" s="10" t="s">
        <v>126</v>
      </c>
      <c r="C69" s="41">
        <f>SUM(C70+M69)</f>
        <v>0</v>
      </c>
      <c r="D69" s="41"/>
      <c r="E69" s="41">
        <f>SUM(E70+P71)</f>
        <v>0</v>
      </c>
      <c r="F69" s="41">
        <f>SUM(F70+R67)</f>
        <v>0</v>
      </c>
      <c r="G69" s="41">
        <f>SUM(G70+T69)</f>
        <v>0</v>
      </c>
      <c r="H69" s="41">
        <f>SUM(H70+V69)</f>
        <v>0</v>
      </c>
      <c r="I69" s="41">
        <f>SUM(I70+X69)</f>
        <v>0</v>
      </c>
      <c r="J69" s="41">
        <f>SUM(J70+Z69)</f>
        <v>0</v>
      </c>
    </row>
    <row r="70" spans="1:10" ht="12.75">
      <c r="A70" s="6">
        <v>84221</v>
      </c>
      <c r="B70" s="6" t="s">
        <v>97</v>
      </c>
      <c r="C70" s="43"/>
      <c r="D70" s="43"/>
      <c r="E70" s="43"/>
      <c r="F70" s="43"/>
      <c r="G70" s="43"/>
      <c r="H70" s="43"/>
      <c r="I70" s="43"/>
      <c r="J70" s="43"/>
    </row>
    <row r="71" spans="1:18" ht="12.75">
      <c r="A71" s="6"/>
      <c r="B71" s="6" t="s">
        <v>172</v>
      </c>
      <c r="C71" s="43"/>
      <c r="D71" s="43">
        <v>50000</v>
      </c>
      <c r="E71" s="43"/>
      <c r="F71" s="43"/>
      <c r="G71" s="43"/>
      <c r="H71" s="43"/>
      <c r="I71" s="43">
        <v>5565</v>
      </c>
      <c r="J71" s="43"/>
      <c r="R71" s="3"/>
    </row>
    <row r="72" spans="1:18" ht="12.75">
      <c r="A72" s="6"/>
      <c r="B72" s="10" t="s">
        <v>123</v>
      </c>
      <c r="C72" s="41">
        <f>SUM(C21+C63+C68)</f>
        <v>811722</v>
      </c>
      <c r="D72" s="41">
        <f>D54+D47+D71</f>
        <v>170000</v>
      </c>
      <c r="E72" s="41">
        <f>E71+E21</f>
        <v>6403700</v>
      </c>
      <c r="F72" s="41">
        <f>SUM(F21+F63+F68)</f>
        <v>24000</v>
      </c>
      <c r="G72" s="41">
        <f>G21+G71</f>
        <v>20000</v>
      </c>
      <c r="H72" s="41">
        <f>SUM(H21+H63+H68)</f>
        <v>90000</v>
      </c>
      <c r="I72" s="41">
        <f>I71+I21</f>
        <v>17565</v>
      </c>
      <c r="J72" s="41">
        <f>SUM(J21+J63+J68)</f>
        <v>42500</v>
      </c>
      <c r="R72" s="3"/>
    </row>
    <row r="73" spans="1:18" ht="12.7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Q73" s="3"/>
      <c r="R73" s="14"/>
    </row>
    <row r="74" spans="1:18" ht="12.7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Q74" s="3"/>
      <c r="R74" s="14"/>
    </row>
    <row r="75" spans="1:18" ht="12.75">
      <c r="A75" s="57"/>
      <c r="B75" s="58"/>
      <c r="C75" s="58"/>
      <c r="D75" s="13"/>
      <c r="E75" s="13"/>
      <c r="F75" s="13"/>
      <c r="G75" s="13"/>
      <c r="H75" s="14"/>
      <c r="I75" s="14"/>
      <c r="J75" s="14"/>
      <c r="K75" s="14"/>
      <c r="L75" s="14"/>
      <c r="M75" s="14"/>
      <c r="N75" s="14"/>
      <c r="O75" s="14"/>
      <c r="P75" s="3"/>
      <c r="Q75" s="14"/>
      <c r="R75" s="23"/>
    </row>
    <row r="76" spans="1:18" ht="12.75">
      <c r="A76" s="13"/>
      <c r="B76" s="13"/>
      <c r="C76" s="13"/>
      <c r="D76" s="13"/>
      <c r="E76" s="13"/>
      <c r="F76" s="13"/>
      <c r="G76" s="13"/>
      <c r="H76" s="14"/>
      <c r="I76" s="14"/>
      <c r="J76" s="14"/>
      <c r="K76" s="14"/>
      <c r="L76" s="14"/>
      <c r="M76" s="14"/>
      <c r="N76" s="14"/>
      <c r="O76" s="14"/>
      <c r="P76" s="3"/>
      <c r="Q76" s="14"/>
      <c r="R76" s="23"/>
    </row>
    <row r="77" spans="1:17" ht="12.75">
      <c r="A77" s="13"/>
      <c r="B77" s="59"/>
      <c r="C77" s="59"/>
      <c r="D77" s="13"/>
      <c r="E77" s="13"/>
      <c r="F77" s="13"/>
      <c r="G77" s="13"/>
      <c r="H77" s="23"/>
      <c r="I77" s="23"/>
      <c r="J77" s="23"/>
      <c r="K77" s="23"/>
      <c r="L77" s="23"/>
      <c r="M77" s="23"/>
      <c r="N77" s="23"/>
      <c r="O77" s="23"/>
      <c r="P77" s="14"/>
      <c r="Q77" s="23"/>
    </row>
    <row r="78" spans="1:17" ht="12.75">
      <c r="A78" s="13"/>
      <c r="B78" s="55"/>
      <c r="C78" s="56"/>
      <c r="D78" s="56"/>
      <c r="E78" s="56"/>
      <c r="F78" s="56"/>
      <c r="G78" s="56"/>
      <c r="H78" s="23"/>
      <c r="I78" s="23"/>
      <c r="J78" s="23"/>
      <c r="K78" s="23"/>
      <c r="L78" s="23"/>
      <c r="M78" s="23"/>
      <c r="N78" s="23"/>
      <c r="O78" s="23"/>
      <c r="P78" s="14"/>
      <c r="Q78" s="23"/>
    </row>
    <row r="79" spans="1:16" ht="13.5" thickBot="1">
      <c r="A79" s="13"/>
      <c r="B79" s="25" t="s">
        <v>25</v>
      </c>
      <c r="C79" s="27"/>
      <c r="D79" s="26"/>
      <c r="E79" s="22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</row>
    <row r="80" spans="1:16" ht="12.75">
      <c r="A80" s="13"/>
      <c r="B80" s="13"/>
      <c r="C80" s="46" t="s">
        <v>176</v>
      </c>
      <c r="D80" s="46" t="s">
        <v>167</v>
      </c>
      <c r="E80" s="50" t="s">
        <v>162</v>
      </c>
      <c r="F80" s="50" t="s">
        <v>165</v>
      </c>
      <c r="G80" s="50" t="s">
        <v>166</v>
      </c>
      <c r="H80" s="53" t="s">
        <v>179</v>
      </c>
      <c r="I80" s="53" t="s">
        <v>180</v>
      </c>
      <c r="J80" s="52" t="s">
        <v>171</v>
      </c>
      <c r="P80" s="23"/>
    </row>
    <row r="81" spans="1:16" ht="13.5" thickBot="1">
      <c r="A81" s="13"/>
      <c r="B81" s="13"/>
      <c r="C81" s="47" t="s">
        <v>177</v>
      </c>
      <c r="D81" s="48" t="s">
        <v>178</v>
      </c>
      <c r="E81" s="51" t="s">
        <v>178</v>
      </c>
      <c r="F81" s="51" t="s">
        <v>178</v>
      </c>
      <c r="G81" s="51" t="s">
        <v>178</v>
      </c>
      <c r="H81" s="51" t="s">
        <v>178</v>
      </c>
      <c r="I81" s="51" t="s">
        <v>178</v>
      </c>
      <c r="J81" s="49" t="s">
        <v>178</v>
      </c>
      <c r="P81" s="23"/>
    </row>
    <row r="82" spans="1:10" ht="12.75">
      <c r="A82" s="10">
        <v>3</v>
      </c>
      <c r="B82" s="10" t="s">
        <v>26</v>
      </c>
      <c r="C82" s="45">
        <f>SUM(C83+C88+C127+C135)</f>
        <v>811722</v>
      </c>
      <c r="D82" s="45">
        <f aca="true" t="shared" si="6" ref="D82:J82">SUM(D83+D88+D127+D135)</f>
        <v>170000</v>
      </c>
      <c r="E82" s="45">
        <f t="shared" si="6"/>
        <v>6403700</v>
      </c>
      <c r="F82" s="45">
        <f t="shared" si="6"/>
        <v>24000</v>
      </c>
      <c r="G82" s="45">
        <f t="shared" si="6"/>
        <v>20000</v>
      </c>
      <c r="H82" s="45">
        <f t="shared" si="6"/>
        <v>90000</v>
      </c>
      <c r="I82" s="45">
        <f t="shared" si="6"/>
        <v>12000</v>
      </c>
      <c r="J82" s="45">
        <f t="shared" si="6"/>
        <v>42500</v>
      </c>
    </row>
    <row r="83" spans="1:10" ht="12.75">
      <c r="A83" s="10">
        <v>31</v>
      </c>
      <c r="B83" s="10" t="s">
        <v>27</v>
      </c>
      <c r="C83" s="41">
        <f>SUM(C84:C87)</f>
        <v>0</v>
      </c>
      <c r="D83" s="41">
        <f aca="true" t="shared" si="7" ref="D83:I83">SUM(D84:D87)</f>
        <v>34000</v>
      </c>
      <c r="E83" s="41">
        <f t="shared" si="7"/>
        <v>6384200</v>
      </c>
      <c r="F83" s="41">
        <f t="shared" si="7"/>
        <v>0</v>
      </c>
      <c r="G83" s="41">
        <f t="shared" si="7"/>
        <v>0</v>
      </c>
      <c r="H83" s="41">
        <f t="shared" si="7"/>
        <v>0</v>
      </c>
      <c r="I83" s="41">
        <f t="shared" si="7"/>
        <v>12000</v>
      </c>
      <c r="J83" s="41">
        <v>8500</v>
      </c>
    </row>
    <row r="84" spans="1:10" ht="12.75">
      <c r="A84" s="6">
        <v>31111</v>
      </c>
      <c r="B84" s="6" t="s">
        <v>28</v>
      </c>
      <c r="C84" s="43"/>
      <c r="D84" s="43">
        <v>29200</v>
      </c>
      <c r="E84" s="42">
        <v>5321200</v>
      </c>
      <c r="F84" s="41"/>
      <c r="G84" s="41"/>
      <c r="H84" s="42"/>
      <c r="I84" s="42"/>
      <c r="J84" s="42"/>
    </row>
    <row r="85" spans="1:10" ht="12.75">
      <c r="A85" s="6">
        <v>31219</v>
      </c>
      <c r="B85" s="6" t="s">
        <v>29</v>
      </c>
      <c r="C85" s="43"/>
      <c r="D85" s="43"/>
      <c r="E85" s="42">
        <v>185000</v>
      </c>
      <c r="F85" s="41"/>
      <c r="G85" s="41"/>
      <c r="H85" s="41"/>
      <c r="I85" s="41">
        <v>12000</v>
      </c>
      <c r="J85" s="41"/>
    </row>
    <row r="86" spans="1:10" ht="12.75">
      <c r="A86" s="6">
        <v>31321</v>
      </c>
      <c r="B86" s="6" t="s">
        <v>30</v>
      </c>
      <c r="C86" s="43"/>
      <c r="D86" s="43">
        <v>4800</v>
      </c>
      <c r="E86" s="42">
        <v>878000</v>
      </c>
      <c r="F86" s="41"/>
      <c r="G86" s="41"/>
      <c r="H86" s="41"/>
      <c r="I86" s="41"/>
      <c r="J86" s="41">
        <v>1500</v>
      </c>
    </row>
    <row r="87" spans="1:10" ht="12.75">
      <c r="A87" s="6">
        <v>31332</v>
      </c>
      <c r="B87" s="6" t="s">
        <v>31</v>
      </c>
      <c r="C87" s="43"/>
      <c r="D87" s="43"/>
      <c r="E87" s="42"/>
      <c r="F87" s="41"/>
      <c r="G87" s="41"/>
      <c r="H87" s="41"/>
      <c r="I87" s="41"/>
      <c r="J87" s="41"/>
    </row>
    <row r="88" spans="1:10" ht="12.75">
      <c r="A88" s="10">
        <v>32</v>
      </c>
      <c r="B88" s="10" t="s">
        <v>32</v>
      </c>
      <c r="C88" s="41">
        <f>SUM(C89:C126)</f>
        <v>807500</v>
      </c>
      <c r="D88" s="41">
        <f>SUM(D89:D126)</f>
        <v>112000</v>
      </c>
      <c r="E88" s="44">
        <f aca="true" t="shared" si="8" ref="E88:J88">E89+E90+E91+E92+E93+E94+E95+E96+E97+E98+E99+E100+E101+E102+E103+E104+E105+E106+E107+E108+E109+E110+E111+E112+E113+E114+E115+E116+E117+E118+E119+E120+E121+E122+E123+E124+E125+E126</f>
        <v>19500</v>
      </c>
      <c r="F88" s="44">
        <f t="shared" si="8"/>
        <v>24000</v>
      </c>
      <c r="G88" s="44">
        <f t="shared" si="8"/>
        <v>20000</v>
      </c>
      <c r="H88" s="44">
        <f t="shared" si="8"/>
        <v>90000</v>
      </c>
      <c r="I88" s="44">
        <f t="shared" si="8"/>
        <v>0</v>
      </c>
      <c r="J88" s="44">
        <f t="shared" si="8"/>
        <v>34000</v>
      </c>
    </row>
    <row r="89" spans="1:10" ht="12.75">
      <c r="A89" s="6">
        <v>32119</v>
      </c>
      <c r="B89" s="6" t="s">
        <v>96</v>
      </c>
      <c r="C89" s="43">
        <v>47000</v>
      </c>
      <c r="D89" s="43">
        <v>7000</v>
      </c>
      <c r="E89" s="42"/>
      <c r="F89" s="41"/>
      <c r="G89" s="42"/>
      <c r="H89" s="41"/>
      <c r="I89" s="41"/>
      <c r="J89" s="42">
        <v>5000</v>
      </c>
    </row>
    <row r="90" spans="1:10" ht="12.75">
      <c r="A90" s="6">
        <v>32121</v>
      </c>
      <c r="B90" s="6" t="s">
        <v>81</v>
      </c>
      <c r="C90" s="43">
        <v>249000</v>
      </c>
      <c r="D90" s="43"/>
      <c r="E90" s="42"/>
      <c r="F90" s="41"/>
      <c r="G90" s="41"/>
      <c r="H90" s="41"/>
      <c r="I90" s="41"/>
      <c r="J90" s="41"/>
    </row>
    <row r="91" spans="1:10" ht="12.75">
      <c r="A91" s="6">
        <v>32131</v>
      </c>
      <c r="B91" s="6" t="s">
        <v>33</v>
      </c>
      <c r="C91" s="43">
        <v>5000</v>
      </c>
      <c r="D91" s="43">
        <v>3000</v>
      </c>
      <c r="E91" s="42"/>
      <c r="F91" s="41"/>
      <c r="G91" s="41"/>
      <c r="H91" s="41"/>
      <c r="I91" s="41"/>
      <c r="J91" s="41"/>
    </row>
    <row r="92" spans="1:10" ht="12.75">
      <c r="A92" s="6">
        <v>32149</v>
      </c>
      <c r="B92" s="6" t="s">
        <v>34</v>
      </c>
      <c r="C92" s="43"/>
      <c r="D92" s="43"/>
      <c r="E92" s="42"/>
      <c r="F92" s="41"/>
      <c r="G92" s="41"/>
      <c r="H92" s="41"/>
      <c r="I92" s="41"/>
      <c r="J92" s="41"/>
    </row>
    <row r="93" spans="1:10" ht="12.75">
      <c r="A93" s="6">
        <v>32211</v>
      </c>
      <c r="B93" s="6" t="s">
        <v>37</v>
      </c>
      <c r="C93" s="43">
        <v>10000</v>
      </c>
      <c r="D93" s="43">
        <v>3000</v>
      </c>
      <c r="E93" s="42"/>
      <c r="F93" s="41"/>
      <c r="G93" s="41"/>
      <c r="H93" s="41"/>
      <c r="I93" s="41"/>
      <c r="J93" s="41"/>
    </row>
    <row r="94" spans="1:10" ht="12.75">
      <c r="A94" s="6">
        <v>32219</v>
      </c>
      <c r="B94" s="6" t="s">
        <v>95</v>
      </c>
      <c r="C94" s="43">
        <v>52000</v>
      </c>
      <c r="D94" s="43">
        <v>15000</v>
      </c>
      <c r="E94" s="42"/>
      <c r="F94" s="42">
        <v>2000</v>
      </c>
      <c r="G94" s="41"/>
      <c r="H94" s="41"/>
      <c r="I94" s="41"/>
      <c r="J94" s="42">
        <v>3000</v>
      </c>
    </row>
    <row r="95" spans="1:10" ht="12.75">
      <c r="A95" s="6">
        <v>32229</v>
      </c>
      <c r="B95" s="6" t="s">
        <v>38</v>
      </c>
      <c r="C95" s="43">
        <v>1500</v>
      </c>
      <c r="D95" s="43">
        <v>3000</v>
      </c>
      <c r="E95" s="42"/>
      <c r="F95" s="41"/>
      <c r="G95" s="41"/>
      <c r="H95" s="41"/>
      <c r="I95" s="42"/>
      <c r="J95" s="42">
        <v>19000</v>
      </c>
    </row>
    <row r="96" spans="1:10" ht="12.75">
      <c r="A96" s="6">
        <v>32231</v>
      </c>
      <c r="B96" s="6" t="s">
        <v>39</v>
      </c>
      <c r="C96" s="43">
        <v>56000</v>
      </c>
      <c r="D96" s="43">
        <v>10000</v>
      </c>
      <c r="E96" s="42"/>
      <c r="F96" s="41"/>
      <c r="G96" s="41"/>
      <c r="H96" s="41"/>
      <c r="I96" s="41"/>
      <c r="J96" s="41"/>
    </row>
    <row r="97" spans="1:10" ht="12.75">
      <c r="A97" s="6">
        <v>32233</v>
      </c>
      <c r="B97" s="6" t="s">
        <v>40</v>
      </c>
      <c r="C97" s="43">
        <v>90000</v>
      </c>
      <c r="D97" s="43">
        <v>15000</v>
      </c>
      <c r="E97" s="42"/>
      <c r="F97" s="41"/>
      <c r="G97" s="41"/>
      <c r="H97" s="41"/>
      <c r="I97" s="41"/>
      <c r="J97" s="41"/>
    </row>
    <row r="98" spans="1:10" ht="12.75">
      <c r="A98" s="6">
        <v>32234</v>
      </c>
      <c r="B98" s="6" t="s">
        <v>41</v>
      </c>
      <c r="C98" s="43">
        <v>3000</v>
      </c>
      <c r="D98" s="43">
        <v>2000</v>
      </c>
      <c r="E98" s="42"/>
      <c r="F98" s="41"/>
      <c r="G98" s="41"/>
      <c r="H98" s="41"/>
      <c r="I98" s="41"/>
      <c r="J98" s="41"/>
    </row>
    <row r="99" spans="1:10" ht="12.75">
      <c r="A99" s="6">
        <v>32239</v>
      </c>
      <c r="B99" s="6" t="s">
        <v>42</v>
      </c>
      <c r="C99" s="43">
        <v>0</v>
      </c>
      <c r="D99" s="43"/>
      <c r="E99" s="42"/>
      <c r="F99" s="41"/>
      <c r="G99" s="41"/>
      <c r="H99" s="41"/>
      <c r="I99" s="41"/>
      <c r="J99" s="41"/>
    </row>
    <row r="100" spans="1:10" ht="12.75">
      <c r="A100" s="6">
        <v>32244</v>
      </c>
      <c r="B100" s="6" t="s">
        <v>82</v>
      </c>
      <c r="C100" s="43">
        <v>16000</v>
      </c>
      <c r="D100" s="43">
        <v>10000</v>
      </c>
      <c r="E100" s="42"/>
      <c r="F100" s="42">
        <v>3500</v>
      </c>
      <c r="G100" s="41"/>
      <c r="H100" s="41"/>
      <c r="I100" s="41"/>
      <c r="J100" s="41"/>
    </row>
    <row r="101" spans="1:10" ht="12.75">
      <c r="A101" s="6">
        <v>32251</v>
      </c>
      <c r="B101" s="6" t="s">
        <v>43</v>
      </c>
      <c r="C101" s="43">
        <v>1000</v>
      </c>
      <c r="D101" s="43">
        <v>3000</v>
      </c>
      <c r="E101" s="42"/>
      <c r="F101" s="43"/>
      <c r="G101" s="43"/>
      <c r="H101" s="43"/>
      <c r="I101" s="43"/>
      <c r="J101" s="43"/>
    </row>
    <row r="102" spans="1:10" ht="12.75">
      <c r="A102" s="6">
        <v>32252</v>
      </c>
      <c r="B102" s="6" t="s">
        <v>44</v>
      </c>
      <c r="C102" s="43">
        <v>0</v>
      </c>
      <c r="D102" s="43"/>
      <c r="E102" s="42"/>
      <c r="F102" s="43"/>
      <c r="G102" s="43"/>
      <c r="H102" s="43"/>
      <c r="I102" s="43"/>
      <c r="J102" s="43"/>
    </row>
    <row r="103" spans="1:10" ht="12.75">
      <c r="A103" s="6">
        <v>32271</v>
      </c>
      <c r="B103" s="6" t="s">
        <v>83</v>
      </c>
      <c r="C103" s="43">
        <v>3000</v>
      </c>
      <c r="D103" s="43">
        <v>1000</v>
      </c>
      <c r="E103" s="42"/>
      <c r="F103" s="43"/>
      <c r="G103" s="43"/>
      <c r="H103" s="43"/>
      <c r="I103" s="43"/>
      <c r="J103" s="43"/>
    </row>
    <row r="104" spans="1:10" ht="12.75">
      <c r="A104" s="6">
        <v>32311</v>
      </c>
      <c r="B104" s="6" t="s">
        <v>84</v>
      </c>
      <c r="C104" s="43">
        <v>14000</v>
      </c>
      <c r="D104" s="43">
        <v>1000</v>
      </c>
      <c r="E104" s="42"/>
      <c r="F104" s="43"/>
      <c r="G104" s="43"/>
      <c r="H104" s="43"/>
      <c r="I104" s="43"/>
      <c r="J104" s="43"/>
    </row>
    <row r="105" spans="1:10" ht="12.75">
      <c r="A105" s="6">
        <v>32313</v>
      </c>
      <c r="B105" s="6" t="s">
        <v>45</v>
      </c>
      <c r="C105" s="43">
        <v>5000</v>
      </c>
      <c r="D105" s="43">
        <v>3000</v>
      </c>
      <c r="E105" s="42"/>
      <c r="F105" s="43"/>
      <c r="G105" s="43"/>
      <c r="H105" s="43"/>
      <c r="I105" s="43"/>
      <c r="J105" s="43"/>
    </row>
    <row r="106" spans="1:10" ht="12.75">
      <c r="A106" s="6">
        <v>32319</v>
      </c>
      <c r="B106" s="6" t="s">
        <v>46</v>
      </c>
      <c r="C106" s="43"/>
      <c r="D106" s="43"/>
      <c r="E106" s="42"/>
      <c r="F106" s="43"/>
      <c r="G106" s="43"/>
      <c r="H106" s="43"/>
      <c r="I106" s="43"/>
      <c r="J106" s="43"/>
    </row>
    <row r="107" spans="1:10" ht="12.75">
      <c r="A107" s="6">
        <v>32329</v>
      </c>
      <c r="B107" s="6" t="s">
        <v>47</v>
      </c>
      <c r="C107" s="43">
        <v>16000</v>
      </c>
      <c r="D107" s="43">
        <v>13000</v>
      </c>
      <c r="E107" s="42"/>
      <c r="F107" s="43"/>
      <c r="G107" s="43"/>
      <c r="H107" s="43"/>
      <c r="I107" s="43"/>
      <c r="J107" s="43"/>
    </row>
    <row r="108" spans="1:10" ht="12.75">
      <c r="A108" s="6">
        <v>32339</v>
      </c>
      <c r="B108" s="6" t="s">
        <v>48</v>
      </c>
      <c r="C108" s="43">
        <v>2000</v>
      </c>
      <c r="D108" s="43"/>
      <c r="E108" s="42"/>
      <c r="F108" s="43"/>
      <c r="G108" s="43"/>
      <c r="H108" s="43"/>
      <c r="I108" s="43"/>
      <c r="J108" s="43"/>
    </row>
    <row r="109" spans="1:10" ht="12.75">
      <c r="A109" s="6">
        <v>32349</v>
      </c>
      <c r="B109" s="6" t="s">
        <v>49</v>
      </c>
      <c r="C109" s="43">
        <v>36000</v>
      </c>
      <c r="D109" s="43">
        <v>5000</v>
      </c>
      <c r="E109" s="42"/>
      <c r="F109" s="43"/>
      <c r="G109" s="43"/>
      <c r="H109" s="43"/>
      <c r="I109" s="43"/>
      <c r="J109" s="43"/>
    </row>
    <row r="110" spans="1:10" ht="12.75">
      <c r="A110" s="6">
        <v>32359</v>
      </c>
      <c r="B110" s="6" t="s">
        <v>50</v>
      </c>
      <c r="C110" s="43">
        <v>140000</v>
      </c>
      <c r="D110" s="43"/>
      <c r="E110" s="42"/>
      <c r="F110" s="43"/>
      <c r="G110" s="43"/>
      <c r="H110" s="43"/>
      <c r="I110" s="43"/>
      <c r="J110" s="43"/>
    </row>
    <row r="111" spans="1:10" ht="12.75">
      <c r="A111" s="6">
        <v>32361</v>
      </c>
      <c r="B111" s="6" t="s">
        <v>51</v>
      </c>
      <c r="C111" s="43">
        <v>11000</v>
      </c>
      <c r="D111" s="43"/>
      <c r="E111" s="42"/>
      <c r="F111" s="43"/>
      <c r="G111" s="43"/>
      <c r="H111" s="43"/>
      <c r="I111" s="43"/>
      <c r="J111" s="43"/>
    </row>
    <row r="112" spans="1:10" ht="12.75">
      <c r="A112" s="6">
        <v>32369</v>
      </c>
      <c r="B112" s="6" t="s">
        <v>52</v>
      </c>
      <c r="C112" s="43">
        <v>500</v>
      </c>
      <c r="D112" s="43"/>
      <c r="E112" s="42"/>
      <c r="F112" s="43"/>
      <c r="G112" s="43"/>
      <c r="H112" s="43"/>
      <c r="I112" s="43"/>
      <c r="J112" s="43"/>
    </row>
    <row r="113" spans="1:10" ht="12.75">
      <c r="A113" s="6">
        <v>32371</v>
      </c>
      <c r="B113" s="6" t="s">
        <v>53</v>
      </c>
      <c r="C113" s="43"/>
      <c r="D113" s="43"/>
      <c r="E113" s="42"/>
      <c r="F113" s="43"/>
      <c r="G113" s="43"/>
      <c r="H113" s="43"/>
      <c r="I113" s="43"/>
      <c r="J113" s="43"/>
    </row>
    <row r="114" spans="1:10" ht="12.75">
      <c r="A114" s="6">
        <v>32372</v>
      </c>
      <c r="B114" s="6" t="s">
        <v>54</v>
      </c>
      <c r="C114" s="43"/>
      <c r="D114" s="43"/>
      <c r="E114" s="42"/>
      <c r="F114" s="43"/>
      <c r="G114" s="43"/>
      <c r="H114" s="43"/>
      <c r="I114" s="43"/>
      <c r="J114" s="43"/>
    </row>
    <row r="115" spans="1:10" ht="12.75">
      <c r="A115" s="6">
        <v>32379</v>
      </c>
      <c r="B115" s="6" t="s">
        <v>55</v>
      </c>
      <c r="C115" s="43">
        <v>7500</v>
      </c>
      <c r="D115" s="43">
        <v>2000</v>
      </c>
      <c r="E115" s="42"/>
      <c r="F115" s="43"/>
      <c r="G115" s="43"/>
      <c r="H115" s="43"/>
      <c r="I115" s="43"/>
      <c r="J115" s="43"/>
    </row>
    <row r="116" spans="1:10" ht="12.75">
      <c r="A116" s="6">
        <v>32389</v>
      </c>
      <c r="B116" s="6" t="s">
        <v>56</v>
      </c>
      <c r="C116" s="43">
        <v>18000</v>
      </c>
      <c r="D116" s="43">
        <v>3000</v>
      </c>
      <c r="E116" s="42"/>
      <c r="F116" s="43"/>
      <c r="G116" s="43"/>
      <c r="H116" s="43"/>
      <c r="I116" s="43"/>
      <c r="J116" s="43"/>
    </row>
    <row r="117" spans="1:10" ht="12.75">
      <c r="A117" s="6">
        <v>32391</v>
      </c>
      <c r="B117" s="6" t="s">
        <v>57</v>
      </c>
      <c r="C117" s="43">
        <v>500</v>
      </c>
      <c r="D117" s="43">
        <v>3000</v>
      </c>
      <c r="E117" s="42"/>
      <c r="F117" s="43">
        <v>6500</v>
      </c>
      <c r="G117" s="43"/>
      <c r="H117" s="43"/>
      <c r="I117" s="43"/>
      <c r="J117" s="43"/>
    </row>
    <row r="118" spans="1:10" ht="12.75">
      <c r="A118" s="6">
        <v>32399</v>
      </c>
      <c r="B118" s="6" t="s">
        <v>58</v>
      </c>
      <c r="C118" s="43">
        <v>1000</v>
      </c>
      <c r="D118" s="43">
        <v>5000</v>
      </c>
      <c r="E118" s="42"/>
      <c r="F118" s="43">
        <v>3500</v>
      </c>
      <c r="G118" s="43"/>
      <c r="H118" s="43"/>
      <c r="I118" s="43"/>
      <c r="J118" s="43"/>
    </row>
    <row r="119" spans="1:10" ht="12.75">
      <c r="A119" s="6">
        <v>32412</v>
      </c>
      <c r="B119" s="6" t="s">
        <v>85</v>
      </c>
      <c r="C119" s="43">
        <v>0</v>
      </c>
      <c r="D119" s="43"/>
      <c r="E119" s="42"/>
      <c r="F119" s="43"/>
      <c r="G119" s="43"/>
      <c r="H119" s="43"/>
      <c r="I119" s="43"/>
      <c r="J119" s="43"/>
    </row>
    <row r="120" spans="1:10" ht="12.75">
      <c r="A120" s="6">
        <v>32922</v>
      </c>
      <c r="B120" s="6" t="s">
        <v>59</v>
      </c>
      <c r="C120" s="43">
        <v>18000</v>
      </c>
      <c r="D120" s="43"/>
      <c r="E120" s="42"/>
      <c r="F120" s="43"/>
      <c r="G120" s="43"/>
      <c r="H120" s="43"/>
      <c r="I120" s="43"/>
      <c r="J120" s="43"/>
    </row>
    <row r="121" spans="1:10" ht="12.75">
      <c r="A121" s="6">
        <v>32923</v>
      </c>
      <c r="B121" s="6" t="s">
        <v>86</v>
      </c>
      <c r="C121" s="43"/>
      <c r="D121" s="43"/>
      <c r="E121" s="42"/>
      <c r="F121" s="43"/>
      <c r="G121" s="43"/>
      <c r="H121" s="43"/>
      <c r="I121" s="43"/>
      <c r="J121" s="43"/>
    </row>
    <row r="122" spans="1:10" ht="12.75">
      <c r="A122" s="6">
        <v>32931</v>
      </c>
      <c r="B122" s="6" t="s">
        <v>60</v>
      </c>
      <c r="C122" s="43">
        <v>1000</v>
      </c>
      <c r="D122" s="43">
        <v>2000</v>
      </c>
      <c r="E122" s="42"/>
      <c r="F122" s="43"/>
      <c r="G122" s="43"/>
      <c r="H122" s="43"/>
      <c r="I122" s="43"/>
      <c r="J122" s="43"/>
    </row>
    <row r="123" spans="1:10" ht="12.75">
      <c r="A123" s="6">
        <v>32941</v>
      </c>
      <c r="B123" s="6" t="s">
        <v>61</v>
      </c>
      <c r="C123" s="43">
        <v>1500</v>
      </c>
      <c r="D123" s="43"/>
      <c r="E123" s="42"/>
      <c r="F123" s="43"/>
      <c r="G123" s="43"/>
      <c r="H123" s="43"/>
      <c r="I123" s="43"/>
      <c r="J123" s="43"/>
    </row>
    <row r="124" spans="1:10" ht="12.75">
      <c r="A124" s="6">
        <v>32952</v>
      </c>
      <c r="B124" s="6" t="s">
        <v>87</v>
      </c>
      <c r="C124" s="43">
        <v>1000</v>
      </c>
      <c r="D124" s="43"/>
      <c r="E124" s="42"/>
      <c r="F124" s="43"/>
      <c r="G124" s="43"/>
      <c r="H124" s="43"/>
      <c r="I124" s="43"/>
      <c r="J124" s="43"/>
    </row>
    <row r="125" spans="1:10" ht="12.75">
      <c r="A125" s="6">
        <v>32955</v>
      </c>
      <c r="B125" s="6" t="s">
        <v>161</v>
      </c>
      <c r="C125" s="43"/>
      <c r="D125" s="43"/>
      <c r="E125" s="42">
        <v>19500</v>
      </c>
      <c r="F125" s="43"/>
      <c r="G125" s="43"/>
      <c r="H125" s="43"/>
      <c r="I125" s="43"/>
      <c r="J125" s="43"/>
    </row>
    <row r="126" spans="1:10" ht="12.75">
      <c r="A126" s="6">
        <v>32999</v>
      </c>
      <c r="B126" s="6" t="s">
        <v>62</v>
      </c>
      <c r="C126" s="43">
        <v>1000</v>
      </c>
      <c r="D126" s="43">
        <v>3000</v>
      </c>
      <c r="E126" s="42"/>
      <c r="F126" s="43">
        <v>8500</v>
      </c>
      <c r="G126" s="43">
        <v>20000</v>
      </c>
      <c r="H126" s="43">
        <v>90000</v>
      </c>
      <c r="I126" s="43"/>
      <c r="J126" s="43">
        <v>7000</v>
      </c>
    </row>
    <row r="127" spans="1:10" ht="12.75">
      <c r="A127" s="10">
        <v>34</v>
      </c>
      <c r="B127" s="10" t="s">
        <v>63</v>
      </c>
      <c r="C127" s="41">
        <f>SUM(C128:C130)</f>
        <v>4222</v>
      </c>
      <c r="D127" s="41">
        <f>SUM(D128:D130)</f>
        <v>4000</v>
      </c>
      <c r="E127" s="44">
        <f>E128+E129+E130</f>
        <v>0</v>
      </c>
      <c r="F127" s="44">
        <f>F128+F129+F130</f>
        <v>0</v>
      </c>
      <c r="G127" s="44">
        <f>G128+G129+G130</f>
        <v>0</v>
      </c>
      <c r="H127" s="41"/>
      <c r="I127" s="41"/>
      <c r="J127" s="41"/>
    </row>
    <row r="128" spans="1:10" ht="12.75">
      <c r="A128" s="6">
        <v>34311</v>
      </c>
      <c r="B128" s="6" t="s">
        <v>64</v>
      </c>
      <c r="C128" s="43">
        <v>4000</v>
      </c>
      <c r="D128" s="43">
        <v>4000</v>
      </c>
      <c r="E128" s="42"/>
      <c r="F128" s="43"/>
      <c r="G128" s="43"/>
      <c r="H128" s="43"/>
      <c r="I128" s="43"/>
      <c r="J128" s="43"/>
    </row>
    <row r="129" spans="1:10" ht="12.75">
      <c r="A129" s="6">
        <v>34339</v>
      </c>
      <c r="B129" s="6" t="s">
        <v>65</v>
      </c>
      <c r="C129" s="43">
        <v>222</v>
      </c>
      <c r="D129" s="43"/>
      <c r="E129" s="42"/>
      <c r="F129" s="43"/>
      <c r="G129" s="43"/>
      <c r="H129" s="43"/>
      <c r="I129" s="43"/>
      <c r="J129" s="43"/>
    </row>
    <row r="130" spans="1:10" ht="12.75">
      <c r="A130" s="6">
        <v>34349</v>
      </c>
      <c r="B130" s="6" t="s">
        <v>88</v>
      </c>
      <c r="C130" s="43"/>
      <c r="D130" s="43"/>
      <c r="E130" s="42"/>
      <c r="F130" s="43"/>
      <c r="G130" s="43"/>
      <c r="H130" s="43"/>
      <c r="I130" s="43"/>
      <c r="J130" s="43"/>
    </row>
    <row r="131" spans="1:10" ht="12.75">
      <c r="A131" s="6"/>
      <c r="B131" s="6"/>
      <c r="C131" s="43"/>
      <c r="D131" s="43"/>
      <c r="E131" s="42"/>
      <c r="F131" s="43"/>
      <c r="G131" s="43"/>
      <c r="H131" s="43"/>
      <c r="I131" s="43"/>
      <c r="J131" s="43"/>
    </row>
    <row r="132" spans="1:10" ht="12.75">
      <c r="A132" s="10"/>
      <c r="B132" s="10" t="s">
        <v>111</v>
      </c>
      <c r="C132" s="41">
        <f>SUM(C82+L130)</f>
        <v>811722</v>
      </c>
      <c r="D132" s="41">
        <f>SUM(D82+O130)</f>
        <v>170000</v>
      </c>
      <c r="E132" s="41">
        <f>SUM(E82+O130)</f>
        <v>6403700</v>
      </c>
      <c r="F132" s="44">
        <f>F82</f>
        <v>24000</v>
      </c>
      <c r="G132" s="44">
        <f>G82</f>
        <v>20000</v>
      </c>
      <c r="H132" s="41">
        <f>H82</f>
        <v>90000</v>
      </c>
      <c r="I132" s="41">
        <f>I82</f>
        <v>12000</v>
      </c>
      <c r="J132" s="41">
        <f>J82</f>
        <v>42500</v>
      </c>
    </row>
    <row r="133" spans="1:10" ht="12.75">
      <c r="A133" s="14"/>
      <c r="B133" s="14"/>
      <c r="C133" s="23"/>
      <c r="D133" s="14"/>
      <c r="E133" s="13"/>
      <c r="F133" s="13"/>
      <c r="G133" s="13"/>
      <c r="H133" s="13"/>
      <c r="I133" s="13"/>
      <c r="J133" s="13"/>
    </row>
    <row r="134" spans="1:10" ht="12.75">
      <c r="A134" s="13"/>
      <c r="B134" s="13"/>
      <c r="C134" s="30"/>
      <c r="D134" s="13"/>
      <c r="E134" s="13"/>
      <c r="F134" s="13"/>
      <c r="G134" s="13"/>
      <c r="H134" s="13"/>
      <c r="I134" s="13"/>
      <c r="J134" s="13"/>
    </row>
    <row r="135" spans="1:10" ht="12.75">
      <c r="A135" s="10">
        <v>4</v>
      </c>
      <c r="B135" s="10" t="s">
        <v>103</v>
      </c>
      <c r="C135" s="41">
        <f>SUM(C136+L139)</f>
        <v>0</v>
      </c>
      <c r="D135" s="41">
        <f>SUM(D136+N139)</f>
        <v>20000</v>
      </c>
      <c r="E135" s="41">
        <f>SUM(E136+P141)</f>
        <v>0</v>
      </c>
      <c r="F135" s="44">
        <f>F136</f>
        <v>0</v>
      </c>
      <c r="G135" s="44">
        <f>G136</f>
        <v>0</v>
      </c>
      <c r="H135" s="44">
        <v>0</v>
      </c>
      <c r="I135" s="44">
        <v>0</v>
      </c>
      <c r="J135" s="44">
        <v>0</v>
      </c>
    </row>
    <row r="136" spans="1:10" ht="12.75">
      <c r="A136" s="10">
        <v>42</v>
      </c>
      <c r="B136" s="10" t="s">
        <v>115</v>
      </c>
      <c r="C136" s="41">
        <f>C137+C138+C139+C140+C141+C142</f>
        <v>0</v>
      </c>
      <c r="D136" s="41">
        <f>D137+D138+D139+D140+D141+D142</f>
        <v>20000</v>
      </c>
      <c r="E136" s="41">
        <f>E137+E138+E139+E140+E141+E142</f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</row>
    <row r="137" spans="1:10" ht="12.75">
      <c r="A137" s="12">
        <v>42211</v>
      </c>
      <c r="B137" s="12" t="s">
        <v>160</v>
      </c>
      <c r="C137" s="42"/>
      <c r="D137" s="42">
        <v>7000</v>
      </c>
      <c r="E137" s="44"/>
      <c r="F137" s="42"/>
      <c r="G137" s="42"/>
      <c r="H137" s="42"/>
      <c r="I137" s="42"/>
      <c r="J137" s="42"/>
    </row>
    <row r="138" spans="1:10" ht="12.75">
      <c r="A138" s="12">
        <v>42261</v>
      </c>
      <c r="B138" s="12" t="s">
        <v>163</v>
      </c>
      <c r="C138" s="42"/>
      <c r="D138" s="42"/>
      <c r="E138" s="44"/>
      <c r="F138" s="42"/>
      <c r="G138" s="42"/>
      <c r="H138" s="42"/>
      <c r="I138" s="42"/>
      <c r="J138" s="42"/>
    </row>
    <row r="139" spans="1:10" ht="12.75">
      <c r="A139" s="12">
        <v>42262</v>
      </c>
      <c r="B139" s="12" t="s">
        <v>164</v>
      </c>
      <c r="C139" s="42"/>
      <c r="D139" s="42"/>
      <c r="E139" s="44"/>
      <c r="F139" s="42"/>
      <c r="G139" s="42"/>
      <c r="H139" s="42"/>
      <c r="I139" s="42"/>
      <c r="J139" s="42"/>
    </row>
    <row r="140" spans="1:10" ht="12.75">
      <c r="A140" s="6">
        <v>42273</v>
      </c>
      <c r="B140" s="6" t="s">
        <v>100</v>
      </c>
      <c r="C140" s="43"/>
      <c r="D140" s="43">
        <v>8000</v>
      </c>
      <c r="E140" s="44"/>
      <c r="F140" s="43"/>
      <c r="G140" s="43"/>
      <c r="H140" s="43"/>
      <c r="I140" s="43"/>
      <c r="J140" s="43"/>
    </row>
    <row r="141" spans="1:10" ht="12.75">
      <c r="A141" s="6">
        <v>42411</v>
      </c>
      <c r="B141" s="6" t="s">
        <v>101</v>
      </c>
      <c r="C141" s="43"/>
      <c r="D141" s="43">
        <v>5000</v>
      </c>
      <c r="E141" s="43"/>
      <c r="F141" s="43"/>
      <c r="G141" s="43"/>
      <c r="H141" s="43"/>
      <c r="I141" s="43"/>
      <c r="J141" s="43"/>
    </row>
    <row r="142" spans="1:18" ht="12.75">
      <c r="A142" s="6">
        <v>42621</v>
      </c>
      <c r="B142" s="6" t="s">
        <v>121</v>
      </c>
      <c r="C142" s="43"/>
      <c r="D142" s="43"/>
      <c r="E142" s="43"/>
      <c r="F142" s="43"/>
      <c r="G142" s="43"/>
      <c r="H142" s="43"/>
      <c r="I142" s="43"/>
      <c r="J142" s="43"/>
      <c r="R142" s="13"/>
    </row>
    <row r="143" spans="1:10" ht="12.75">
      <c r="A143" s="10"/>
      <c r="B143" s="10" t="s">
        <v>110</v>
      </c>
      <c r="C143" s="41">
        <f>SUM(C135+L142)</f>
        <v>0</v>
      </c>
      <c r="D143" s="41">
        <f>SUM(D135+O142)</f>
        <v>20000</v>
      </c>
      <c r="E143" s="41">
        <f>E136</f>
        <v>0</v>
      </c>
      <c r="F143" s="44">
        <f>F135</f>
        <v>0</v>
      </c>
      <c r="G143" s="44">
        <f>G135</f>
        <v>0</v>
      </c>
      <c r="H143" s="44">
        <v>0</v>
      </c>
      <c r="I143" s="44">
        <v>0</v>
      </c>
      <c r="J143" s="44">
        <v>0</v>
      </c>
    </row>
    <row r="144" spans="1:10" ht="12.75">
      <c r="A144" s="14"/>
      <c r="B144" s="14"/>
      <c r="C144" s="69"/>
      <c r="D144" s="69"/>
      <c r="E144" s="69"/>
      <c r="F144" s="70"/>
      <c r="G144" s="70"/>
      <c r="H144" s="70"/>
      <c r="I144" s="70"/>
      <c r="J144" s="70"/>
    </row>
    <row r="145" spans="1:17" ht="12.75">
      <c r="A145" s="68" t="s">
        <v>185</v>
      </c>
      <c r="J145" s="13"/>
      <c r="K145" s="13"/>
      <c r="L145" s="13"/>
      <c r="M145" s="13"/>
      <c r="N145" s="13"/>
      <c r="O145" s="13"/>
      <c r="Q145" s="13"/>
    </row>
    <row r="146" spans="1:9" ht="12.75">
      <c r="A146" s="14"/>
      <c r="B146" s="14"/>
      <c r="C146" s="14"/>
      <c r="D146" s="14"/>
      <c r="E146" s="14"/>
      <c r="F146" s="14"/>
      <c r="G146" s="13"/>
      <c r="H146" s="13"/>
      <c r="I146" s="13"/>
    </row>
    <row r="147" spans="1:16" ht="12.75">
      <c r="A147" s="28"/>
      <c r="H147" s="28" t="s">
        <v>174</v>
      </c>
      <c r="P147" s="13"/>
    </row>
    <row r="148" ht="12.75">
      <c r="H148" s="28" t="s">
        <v>175</v>
      </c>
    </row>
  </sheetData>
  <sheetProtection/>
  <mergeCells count="5">
    <mergeCell ref="A1:H1"/>
    <mergeCell ref="B78:G78"/>
    <mergeCell ref="A75:C75"/>
    <mergeCell ref="B77:C77"/>
    <mergeCell ref="A15:J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  <rowBreaks count="1" manualBreakCount="1">
    <brk id="72" max="255" man="1"/>
  </rowBreaks>
  <colBreaks count="1" manualBreakCount="1">
    <brk id="18" min="6" max="1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2">
      <selection activeCell="N22" sqref="N22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60" t="s">
        <v>142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6:7" ht="12.75">
      <c r="F3" s="63" t="s">
        <v>132</v>
      </c>
      <c r="G3" s="63"/>
    </row>
    <row r="4" spans="2:8" ht="12.75">
      <c r="B4" s="54" t="s">
        <v>127</v>
      </c>
      <c r="C4" s="54"/>
      <c r="D4" s="54"/>
      <c r="E4" s="54"/>
      <c r="F4" s="54"/>
      <c r="G4" s="54"/>
      <c r="H4" s="54"/>
    </row>
    <row r="5" ht="13.5" thickBot="1"/>
    <row r="6" spans="1:12" ht="13.5" thickBot="1">
      <c r="A6" s="18" t="s">
        <v>2</v>
      </c>
      <c r="B6" s="18"/>
      <c r="C6" s="64" t="s">
        <v>36</v>
      </c>
      <c r="D6" s="65"/>
      <c r="E6" s="65"/>
      <c r="F6" s="65"/>
      <c r="G6" s="65"/>
      <c r="H6" s="65"/>
      <c r="I6" s="65"/>
      <c r="J6" s="65"/>
      <c r="K6" s="66"/>
      <c r="L6" s="17"/>
    </row>
    <row r="7" spans="1:14" ht="13.5" thickBot="1">
      <c r="A7" s="4"/>
      <c r="B7" s="4"/>
      <c r="C7" s="64" t="s">
        <v>35</v>
      </c>
      <c r="D7" s="65"/>
      <c r="E7" s="66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19" t="s">
        <v>72</v>
      </c>
      <c r="M7" s="61" t="s">
        <v>112</v>
      </c>
      <c r="N7" s="62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122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0" t="s">
        <v>131</v>
      </c>
      <c r="M8" s="20" t="s">
        <v>143</v>
      </c>
      <c r="N8" s="20" t="s">
        <v>144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5"/>
      <c r="N9" s="15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129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128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134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135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136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137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124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138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140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125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139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126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123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59" t="s">
        <v>133</v>
      </c>
      <c r="C56" s="59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59" t="s">
        <v>130</v>
      </c>
      <c r="C57" s="59"/>
      <c r="D57" s="59"/>
      <c r="E57" s="59"/>
      <c r="F57" s="59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121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120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6"/>
      <c r="M139" s="16"/>
      <c r="N139" s="16"/>
    </row>
    <row r="140" spans="1:14" ht="12.75">
      <c r="A140" s="6"/>
      <c r="B140" s="10" t="s">
        <v>119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141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59"/>
      <c r="C148" s="59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Windows User</cp:lastModifiedBy>
  <cp:lastPrinted>2020-06-18T09:30:54Z</cp:lastPrinted>
  <dcterms:created xsi:type="dcterms:W3CDTF">2011-09-21T19:59:38Z</dcterms:created>
  <dcterms:modified xsi:type="dcterms:W3CDTF">2021-01-05T12:36:22Z</dcterms:modified>
  <cp:category/>
  <cp:version/>
  <cp:contentType/>
  <cp:contentStatus/>
</cp:coreProperties>
</file>